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dministration\06_Werbung_Marketing\03_LIGAAIR\06_Website\04_Englisch\Downloads\"/>
    </mc:Choice>
  </mc:AlternateContent>
  <xr:revisionPtr revIDLastSave="0" documentId="13_ncr:1_{F2383ECE-6865-4584-BF05-176D6480C62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mpilation" sheetId="4" r:id="rId1"/>
    <sheet name="Light modules" sheetId="1" r:id="rId2"/>
    <sheet name="Element" sheetId="2" r:id="rId3"/>
    <sheet name="Sensors" sheetId="5" r:id="rId4"/>
    <sheet name="Switch modules" sheetId="3" r:id="rId5"/>
  </sheets>
  <definedNames>
    <definedName name="_xlnm.Print_Area" localSheetId="0">Compilation!$A$1:$G$119</definedName>
    <definedName name="_xlnm.Print_Area" localSheetId="1">'Light modules'!$A$1:$V$27</definedName>
  </definedNames>
  <calcPr calcId="191029"/>
</workbook>
</file>

<file path=xl/calcChain.xml><?xml version="1.0" encoding="utf-8"?>
<calcChain xmlns="http://schemas.openxmlformats.org/spreadsheetml/2006/main">
  <c r="E18" i="4" l="1"/>
  <c r="O26" i="3" l="1"/>
  <c r="E96" i="4" s="1"/>
  <c r="E13" i="4" s="1"/>
  <c r="G105" i="4"/>
  <c r="E48" i="4"/>
  <c r="G48" i="4" s="1"/>
  <c r="B41" i="4"/>
  <c r="L26" i="2"/>
  <c r="G102" i="4" l="1"/>
  <c r="B81" i="4"/>
  <c r="B80" i="4"/>
  <c r="B79" i="4"/>
  <c r="B78" i="4"/>
  <c r="B77" i="4"/>
  <c r="B76" i="4"/>
  <c r="A76" i="4"/>
  <c r="B75" i="4"/>
  <c r="B74" i="4"/>
  <c r="B73" i="4"/>
  <c r="B72" i="4"/>
  <c r="B71" i="4"/>
  <c r="B70" i="4"/>
  <c r="B67" i="4"/>
  <c r="B66" i="4"/>
  <c r="B63" i="4"/>
  <c r="B62" i="4"/>
  <c r="B59" i="4"/>
  <c r="B58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0" i="4"/>
  <c r="B39" i="4"/>
  <c r="B34" i="4"/>
  <c r="B27" i="4"/>
  <c r="B26" i="4"/>
  <c r="B23" i="4"/>
  <c r="B22" i="4"/>
  <c r="B31" i="4"/>
  <c r="B30" i="4"/>
  <c r="P27" i="1"/>
  <c r="E30" i="4" s="1"/>
  <c r="G30" i="4" s="1"/>
  <c r="Q27" i="1"/>
  <c r="E31" i="4" s="1"/>
  <c r="G31" i="4" s="1"/>
  <c r="B96" i="4"/>
  <c r="G96" i="4"/>
  <c r="B95" i="4"/>
  <c r="B19" i="4"/>
  <c r="J26" i="2"/>
  <c r="E46" i="4" s="1"/>
  <c r="B86" i="4" l="1"/>
  <c r="D26" i="3"/>
  <c r="E85" i="4" s="1"/>
  <c r="G46" i="4"/>
  <c r="P26" i="3"/>
  <c r="N26" i="3"/>
  <c r="E95" i="4" s="1"/>
  <c r="G95" i="4" s="1"/>
  <c r="R26" i="2"/>
  <c r="E55" i="4" s="1"/>
  <c r="D26" i="2"/>
  <c r="E40" i="4" s="1"/>
  <c r="G40" i="4" s="1"/>
  <c r="M27" i="1"/>
  <c r="A83" i="4" l="1"/>
  <c r="A57" i="4"/>
  <c r="G113" i="4" l="1"/>
  <c r="B21" i="4" l="1"/>
  <c r="B9" i="4" l="1"/>
  <c r="M26" i="2" l="1"/>
  <c r="E49" i="4" s="1"/>
  <c r="G49" i="4" s="1"/>
  <c r="N26" i="2"/>
  <c r="O26" i="2"/>
  <c r="P26" i="2"/>
  <c r="E51" i="4" s="1"/>
  <c r="E52" i="4" l="1"/>
  <c r="G52" i="4" s="1"/>
  <c r="B90" i="4"/>
  <c r="B89" i="4"/>
  <c r="H26" i="3"/>
  <c r="E88" i="4" s="1"/>
  <c r="I26" i="3"/>
  <c r="F27" i="1"/>
  <c r="E21" i="4" s="1"/>
  <c r="G21" i="4" s="1"/>
  <c r="D27" i="1"/>
  <c r="E19" i="4" s="1"/>
  <c r="G19" i="4" s="1"/>
  <c r="E89" i="4" l="1"/>
  <c r="G89" i="4" s="1"/>
  <c r="E90" i="4"/>
  <c r="G90" i="4" s="1"/>
  <c r="G27" i="1"/>
  <c r="E23" i="4" s="1"/>
  <c r="G23" i="4" s="1"/>
  <c r="H27" i="1"/>
  <c r="E22" i="4" s="1"/>
  <c r="G22" i="4" s="1"/>
  <c r="G12" i="4" l="1"/>
  <c r="G106" i="4" l="1"/>
  <c r="G14" i="4" l="1"/>
  <c r="G101" i="4"/>
  <c r="E26" i="3" l="1"/>
  <c r="E86" i="4" s="1"/>
  <c r="G86" i="4" s="1"/>
  <c r="F26" i="3"/>
  <c r="E87" i="4" s="1"/>
  <c r="G87" i="4" s="1"/>
  <c r="G26" i="3"/>
  <c r="J26" i="3"/>
  <c r="K26" i="3"/>
  <c r="L26" i="3"/>
  <c r="M26" i="3"/>
  <c r="E97" i="4"/>
  <c r="D27" i="5"/>
  <c r="E62" i="4" s="1"/>
  <c r="E27" i="5"/>
  <c r="E66" i="4" s="1"/>
  <c r="F27" i="5"/>
  <c r="G27" i="5"/>
  <c r="H27" i="5"/>
  <c r="I27" i="5"/>
  <c r="J27" i="5"/>
  <c r="K27" i="5"/>
  <c r="L27" i="5"/>
  <c r="M27" i="5"/>
  <c r="E74" i="4" s="1"/>
  <c r="N27" i="5"/>
  <c r="E75" i="4" s="1"/>
  <c r="O27" i="5"/>
  <c r="P27" i="5"/>
  <c r="Q27" i="5"/>
  <c r="R27" i="5"/>
  <c r="S27" i="5"/>
  <c r="T27" i="5"/>
  <c r="U27" i="5"/>
  <c r="E26" i="2"/>
  <c r="E41" i="4" s="1"/>
  <c r="F26" i="2"/>
  <c r="G26" i="2"/>
  <c r="H26" i="2"/>
  <c r="I26" i="2"/>
  <c r="K26" i="2"/>
  <c r="Q26" i="2"/>
  <c r="E53" i="4" s="1"/>
  <c r="G53" i="4" s="1"/>
  <c r="S26" i="2"/>
  <c r="E54" i="4" s="1"/>
  <c r="E27" i="1"/>
  <c r="I27" i="1"/>
  <c r="J27" i="1"/>
  <c r="K27" i="1"/>
  <c r="L27" i="1"/>
  <c r="E27" i="4" s="1"/>
  <c r="N27" i="1"/>
  <c r="E28" i="4" s="1"/>
  <c r="O27" i="1"/>
  <c r="E29" i="4" s="1"/>
  <c r="R27" i="1"/>
  <c r="S27" i="1"/>
  <c r="T27" i="1"/>
  <c r="U27" i="1"/>
  <c r="V27" i="1"/>
  <c r="B15" i="2" l="1"/>
  <c r="B16" i="2"/>
  <c r="G27" i="4" l="1"/>
  <c r="B97" i="4"/>
  <c r="B94" i="4"/>
  <c r="B93" i="4"/>
  <c r="B92" i="4"/>
  <c r="B91" i="4"/>
  <c r="B88" i="4"/>
  <c r="B87" i="4"/>
  <c r="B85" i="4"/>
  <c r="B84" i="4"/>
  <c r="G85" i="4"/>
  <c r="G41" i="4"/>
  <c r="B29" i="4"/>
  <c r="B28" i="4"/>
  <c r="G29" i="4" l="1"/>
  <c r="G28" i="4"/>
  <c r="E73" i="4"/>
  <c r="G73" i="4" s="1"/>
  <c r="G75" i="4"/>
  <c r="G74" i="4"/>
  <c r="E76" i="4"/>
  <c r="G76" i="4" s="1"/>
  <c r="E77" i="4"/>
  <c r="G77" i="4" s="1"/>
  <c r="E78" i="4"/>
  <c r="G78" i="4" s="1"/>
  <c r="E79" i="4"/>
  <c r="E80" i="4"/>
  <c r="G80" i="4" s="1"/>
  <c r="E81" i="4"/>
  <c r="G115" i="4" l="1"/>
  <c r="G114" i="4"/>
  <c r="Q26" i="3" l="1"/>
  <c r="R26" i="3"/>
  <c r="S26" i="3"/>
  <c r="T26" i="3"/>
  <c r="U26" i="3"/>
  <c r="V26" i="3"/>
  <c r="G54" i="4" l="1"/>
  <c r="E91" i="4" l="1"/>
  <c r="G91" i="4" s="1"/>
  <c r="E92" i="4"/>
  <c r="G92" i="4" l="1"/>
  <c r="E26" i="4"/>
  <c r="G26" i="4" l="1"/>
  <c r="G88" i="4"/>
  <c r="E50" i="4"/>
  <c r="G55" i="4" l="1"/>
  <c r="E25" i="4"/>
  <c r="G25" i="4" s="1"/>
  <c r="B25" i="4"/>
  <c r="B20" i="4"/>
  <c r="E20" i="4"/>
  <c r="G20" i="4" l="1"/>
  <c r="E70" i="4"/>
  <c r="E71" i="4"/>
  <c r="G71" i="4" s="1"/>
  <c r="E72" i="4"/>
  <c r="G72" i="4" s="1"/>
  <c r="E33" i="4"/>
  <c r="G33" i="4" s="1"/>
  <c r="E34" i="4"/>
  <c r="G34" i="4" s="1"/>
  <c r="G70" i="4" l="1"/>
  <c r="G50" i="4"/>
  <c r="B14" i="2" l="1"/>
  <c r="C27" i="5" l="1"/>
  <c r="E58" i="4" s="1"/>
  <c r="F3" i="3" l="1"/>
  <c r="F2" i="3"/>
  <c r="F1" i="3"/>
  <c r="D4" i="5"/>
  <c r="D3" i="5"/>
  <c r="D2" i="5"/>
  <c r="E4" i="2"/>
  <c r="E3" i="2"/>
  <c r="E2" i="2"/>
  <c r="E4" i="1"/>
  <c r="E3" i="1"/>
  <c r="E2" i="1"/>
  <c r="E67" i="4" l="1"/>
  <c r="G103" i="4"/>
  <c r="G104" i="4"/>
  <c r="G107" i="4"/>
  <c r="G108" i="4"/>
  <c r="G109" i="4"/>
  <c r="G110" i="4"/>
  <c r="G111" i="4"/>
  <c r="G112" i="4"/>
  <c r="G68" i="4"/>
  <c r="G69" i="4"/>
  <c r="G65" i="4"/>
  <c r="G64" i="4"/>
  <c r="G61" i="4"/>
  <c r="G60" i="4"/>
  <c r="E24" i="4" l="1"/>
  <c r="G24" i="4" s="1"/>
  <c r="E32" i="4"/>
  <c r="E35" i="4"/>
  <c r="C27" i="1"/>
  <c r="G18" i="4" l="1"/>
  <c r="G35" i="4"/>
  <c r="G32" i="4"/>
  <c r="E36" i="4"/>
  <c r="G36" i="4" s="1"/>
  <c r="B25" i="3"/>
  <c r="B24" i="3"/>
  <c r="B23" i="3"/>
  <c r="B22" i="3"/>
  <c r="B21" i="3"/>
  <c r="B20" i="3"/>
  <c r="B19" i="3"/>
  <c r="B18" i="3"/>
  <c r="B17" i="3"/>
  <c r="B16" i="3"/>
  <c r="B15" i="3"/>
  <c r="B14" i="3"/>
  <c r="B26" i="5"/>
  <c r="B25" i="5"/>
  <c r="B24" i="5"/>
  <c r="B23" i="5"/>
  <c r="B22" i="5"/>
  <c r="B21" i="5"/>
  <c r="B20" i="5"/>
  <c r="B19" i="5"/>
  <c r="B18" i="5"/>
  <c r="B17" i="5"/>
  <c r="B16" i="5"/>
  <c r="B15" i="5"/>
  <c r="B25" i="2"/>
  <c r="B24" i="2"/>
  <c r="B23" i="2"/>
  <c r="B22" i="2"/>
  <c r="B21" i="2"/>
  <c r="B20" i="2"/>
  <c r="B19" i="2"/>
  <c r="B18" i="2"/>
  <c r="B17" i="2"/>
  <c r="E94" i="4"/>
  <c r="E93" i="4"/>
  <c r="G93" i="4" s="1"/>
  <c r="C26" i="3"/>
  <c r="E84" i="4" s="1"/>
  <c r="A38" i="4"/>
  <c r="E45" i="4"/>
  <c r="E44" i="4"/>
  <c r="C26" i="2"/>
  <c r="E39" i="4" s="1"/>
  <c r="B36" i="4"/>
  <c r="B35" i="4"/>
  <c r="B32" i="4"/>
  <c r="B24" i="4"/>
  <c r="B18" i="4"/>
  <c r="A17" i="4"/>
  <c r="G51" i="4" l="1"/>
  <c r="G39" i="4"/>
  <c r="E42" i="4"/>
  <c r="G44" i="4"/>
  <c r="E47" i="4"/>
  <c r="E43" i="4"/>
  <c r="G43" i="4" s="1"/>
  <c r="G45" i="4"/>
  <c r="G84" i="4"/>
  <c r="G94" i="4"/>
  <c r="G97" i="4"/>
  <c r="G58" i="4"/>
  <c r="G62" i="4"/>
  <c r="G81" i="4"/>
  <c r="G66" i="4"/>
  <c r="E59" i="4"/>
  <c r="E63" i="4"/>
  <c r="G63" i="4" s="1"/>
  <c r="G67" i="4"/>
  <c r="G13" i="4" l="1"/>
  <c r="E117" i="4"/>
  <c r="G59" i="4"/>
  <c r="G79" i="4"/>
  <c r="G42" i="4"/>
  <c r="G47" i="4"/>
  <c r="G117" i="4" l="1"/>
  <c r="G15" i="4"/>
  <c r="G118" i="4" s="1"/>
  <c r="G119" i="4" l="1"/>
</calcChain>
</file>

<file path=xl/sharedStrings.xml><?xml version="1.0" encoding="utf-8"?>
<sst xmlns="http://schemas.openxmlformats.org/spreadsheetml/2006/main" count="748" uniqueCount="346">
  <si>
    <t>TOTAL</t>
  </si>
  <si>
    <t xml:space="preserve"> </t>
  </si>
  <si>
    <t>150W / VA</t>
  </si>
  <si>
    <t>DALI.1.K.240</t>
  </si>
  <si>
    <t>12/24V 100W</t>
  </si>
  <si>
    <t>REL.240</t>
  </si>
  <si>
    <t>2.REL.240</t>
  </si>
  <si>
    <t>240V 10A</t>
  </si>
  <si>
    <t>REP.240.EURO</t>
  </si>
  <si>
    <t>REP.240</t>
  </si>
  <si>
    <t>Repeater</t>
  </si>
  <si>
    <t>SP.240V.W</t>
  </si>
  <si>
    <t>SP.240V.G</t>
  </si>
  <si>
    <t>SP.240V.S</t>
  </si>
  <si>
    <t>SP.BAT.W</t>
  </si>
  <si>
    <t>SP.BAT.S</t>
  </si>
  <si>
    <t>SP.BAT.G</t>
  </si>
  <si>
    <t>Name:</t>
  </si>
  <si>
    <t>LIGA.</t>
  </si>
  <si>
    <t>SWISSPIR.AP.W</t>
  </si>
  <si>
    <t>SWISSPIR.AP.G</t>
  </si>
  <si>
    <t>SWISSPIR.AP.S</t>
  </si>
  <si>
    <t>SWISSPIR.ABD.W</t>
  </si>
  <si>
    <t>SWISSPIR.ABD.G</t>
  </si>
  <si>
    <t>SWISSPIR.ABD.S</t>
  </si>
  <si>
    <t>12-24V AC/DC</t>
  </si>
  <si>
    <t>FERB.S</t>
  </si>
  <si>
    <t>BAT.TAST.W</t>
  </si>
  <si>
    <t>BAT.TAST.S</t>
  </si>
  <si>
    <t xml:space="preserve">Repeater </t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</si>
  <si>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</si>
  <si>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</si>
  <si>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</si>
  <si>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</si>
  <si>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</si>
  <si>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</si>
  <si>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</si>
  <si>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</si>
  <si>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</si>
  <si>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⑩</t>
  </si>
  <si>
    <t>⑪</t>
  </si>
  <si>
    <t>⑫</t>
  </si>
  <si>
    <t>INST</t>
  </si>
  <si>
    <t>REL.12-24</t>
  </si>
  <si>
    <t>TAST4.12.24</t>
  </si>
  <si>
    <t>SP.12-24V.W</t>
  </si>
  <si>
    <t>SP.12-24V.G</t>
  </si>
  <si>
    <t>SP.12-24V.S</t>
  </si>
  <si>
    <t>38 x 38 x 26mm</t>
  </si>
  <si>
    <t>Ø 55mm H=22mm</t>
  </si>
  <si>
    <t>35 x 35 x 22mm</t>
  </si>
  <si>
    <t>50 x 50 x 25mm</t>
  </si>
  <si>
    <t>95 x 30 x 28mm / 1m</t>
  </si>
  <si>
    <t>38 x 39 x 32mm</t>
  </si>
  <si>
    <t>35 x 35 x 22mm.</t>
  </si>
  <si>
    <t xml:space="preserve">L=48 Ø 38 x Ø 25mm </t>
  </si>
  <si>
    <t>126 x 42 x 17mm</t>
  </si>
  <si>
    <t>90 x 90 x 12mm</t>
  </si>
  <si>
    <t>STO.REL+2T</t>
  </si>
  <si>
    <t>STO.REL.240</t>
  </si>
  <si>
    <t>CBU-PWM4</t>
  </si>
  <si>
    <t>CBU-A2D</t>
  </si>
  <si>
    <t>73x30x18mm</t>
  </si>
  <si>
    <t>RGBW max 6A</t>
  </si>
  <si>
    <t>SP.CUBE.W</t>
  </si>
  <si>
    <t>SP.CUBE.S</t>
  </si>
  <si>
    <t>ALU elox.</t>
  </si>
  <si>
    <t>SP.CUBE.AE</t>
  </si>
  <si>
    <t>300W / VA</t>
  </si>
  <si>
    <t>DALI.240</t>
  </si>
  <si>
    <t>CBU-ASD</t>
  </si>
  <si>
    <t>DIN 107x91x62mm</t>
  </si>
  <si>
    <t>36x70x22mm</t>
  </si>
  <si>
    <t>SM.BAT.W</t>
  </si>
  <si>
    <t>SM.BAT.S</t>
  </si>
  <si>
    <t>CBU-DCS</t>
  </si>
  <si>
    <t>61 x  27 x 21mm</t>
  </si>
  <si>
    <t>DALI.1T.PIC</t>
  </si>
  <si>
    <t xml:space="preserve">240V 10A </t>
  </si>
  <si>
    <t>60x60mm</t>
  </si>
  <si>
    <t>8.REL.240</t>
  </si>
  <si>
    <t>DMX.24</t>
  </si>
  <si>
    <t>OUT.DMX.24</t>
  </si>
  <si>
    <t>AIR.SP.ADA.W</t>
  </si>
  <si>
    <t>AIR.SP.ADA.G</t>
  </si>
  <si>
    <t>AIR.SP.ADA.S</t>
  </si>
  <si>
    <t xml:space="preserve">L=85 Ø 32mm </t>
  </si>
  <si>
    <t>CUBE.USB.W</t>
  </si>
  <si>
    <t>CUBE.USB.S</t>
  </si>
  <si>
    <t>CUBE.USB.AE</t>
  </si>
  <si>
    <t>SP.CUBE.H.E</t>
  </si>
  <si>
    <t>SP.CUBE.H.N</t>
  </si>
  <si>
    <t>PS.USB.S</t>
  </si>
  <si>
    <t>1'500mm</t>
  </si>
  <si>
    <t>USB C</t>
  </si>
  <si>
    <t>T11 / USB C</t>
  </si>
  <si>
    <t>……</t>
  </si>
  <si>
    <t>DALI.1K.4.T</t>
  </si>
  <si>
    <t>REL.4T.240</t>
  </si>
  <si>
    <t>4.DALI.4.T</t>
  </si>
  <si>
    <t>PWM.1.2.BT.IW</t>
  </si>
  <si>
    <t>DALI 1+2 Pico</t>
  </si>
  <si>
    <t>44 x 44 x 23mm</t>
  </si>
  <si>
    <t>32 x 32 x 20mm</t>
  </si>
  <si>
    <t>40 x 37 x 14mm</t>
  </si>
  <si>
    <t>45 x 48 x 20mm</t>
  </si>
  <si>
    <t>57 x 36 x 22mm</t>
  </si>
  <si>
    <t>76 x 26 x 23mm</t>
  </si>
  <si>
    <t xml:space="preserve"> 70 x 30 x 70mm</t>
  </si>
  <si>
    <t xml:space="preserve"> 70  x30 x 70mm</t>
  </si>
  <si>
    <t xml:space="preserve"> 70 x 32 x 72mm</t>
  </si>
  <si>
    <t>CLASSIC + EVOLUTION</t>
  </si>
  <si>
    <t>80 x 27 x 21mm</t>
  </si>
  <si>
    <t>2 x 700W</t>
  </si>
  <si>
    <t>DALI 1-10V Casambi</t>
  </si>
  <si>
    <t>Art. Nr.</t>
  </si>
  <si>
    <t>UD.700.C</t>
  </si>
  <si>
    <t>SELI800.26.506</t>
  </si>
  <si>
    <t xml:space="preserve"> 1m 40x40x22mm</t>
  </si>
  <si>
    <t>105x100x60mm</t>
  </si>
  <si>
    <t>48x30x16mm</t>
  </si>
  <si>
    <t>102x57x30mm</t>
  </si>
  <si>
    <t>400W / VA</t>
  </si>
  <si>
    <t>DIM.CRD.400</t>
  </si>
  <si>
    <t>DIM.CBU-TED</t>
  </si>
  <si>
    <t>DIM.T13.S</t>
  </si>
  <si>
    <t>SV.BAT.W</t>
  </si>
  <si>
    <t>SV.BAT.S</t>
  </si>
  <si>
    <t>DIM.CRD300</t>
  </si>
  <si>
    <t>REP SOLAR</t>
  </si>
  <si>
    <t>4 STOREL+8T</t>
  </si>
  <si>
    <t>Repeater Solar</t>
  </si>
  <si>
    <t>Read in modules on CASAMBI APP program</t>
  </si>
  <si>
    <t xml:space="preserve">Read in external CASAMBI ready devices e.g. luminaires </t>
  </si>
  <si>
    <t>€</t>
  </si>
  <si>
    <t xml:space="preserve"> Install this type of box more space</t>
  </si>
  <si>
    <t xml:space="preserve"> Agro 70mm,  E-Nr- 372501639</t>
  </si>
  <si>
    <t>TOTAL Services</t>
  </si>
  <si>
    <t>Load dimming up to 150W see data sheet</t>
  </si>
  <si>
    <t>Load dimming up to 300W with 1 push button</t>
  </si>
  <si>
    <t>Load dimming up to 400W with 1 push button</t>
  </si>
  <si>
    <t>Control module for UD.700.C</t>
  </si>
  <si>
    <t>Load dimmer DU.700.C / 1-10V / DALI / slot for 2 x 700W CASAMBI</t>
  </si>
  <si>
    <t>DALI 1 device (profiled)</t>
  </si>
  <si>
    <t>1-10V or DALI up to 1 device (profiled)</t>
  </si>
  <si>
    <t>LED tapes 1 or 2 channel</t>
  </si>
  <si>
    <t>LED ribbons 4 channel RGBW</t>
  </si>
  <si>
    <t>Relay 10 A Switched</t>
  </si>
  <si>
    <t>Relay 10 A Switched + 4 pushbuttons (profiled 1-4 pushbuttons active)</t>
  </si>
  <si>
    <t>Relay 10A, 2 changeover switches potential free (profiled)</t>
  </si>
  <si>
    <t>Repeater Euro plug</t>
  </si>
  <si>
    <t>Blind relay with 2 pushbuttons</t>
  </si>
  <si>
    <t>Blind relay with cable 15cm</t>
  </si>
  <si>
    <t>4-fold DIN blind relay with 8 pushbuttons</t>
  </si>
  <si>
    <t>Swisspir white</t>
  </si>
  <si>
    <t>Swisspir battery 2 x AA white</t>
  </si>
  <si>
    <t xml:space="preserve">AP Housing white L:74, W:74, H: 54mm </t>
  </si>
  <si>
    <t>Cover plate white L.88, W:88mm</t>
  </si>
  <si>
    <t>Swisspir grey</t>
  </si>
  <si>
    <t>Swisspir battery 2 x AA grey</t>
  </si>
  <si>
    <t>Cover plate grey L.88, W:88mm</t>
  </si>
  <si>
    <t xml:space="preserve">AP Housing grey L:74, W:74, H: 54mm </t>
  </si>
  <si>
    <t>Swisspir black</t>
  </si>
  <si>
    <t>Swisspir battery 2 x AA black</t>
  </si>
  <si>
    <t>Cover plate black L.88, W:88mm</t>
  </si>
  <si>
    <t xml:space="preserve">AP Housing black L:74, W:74, H: 54mm </t>
  </si>
  <si>
    <t>Cube Design Motion Detector white 3V DC TYPE AA</t>
  </si>
  <si>
    <t>Cube Design Motion Detector Black 3V DC TYPE AA</t>
  </si>
  <si>
    <t>Cube Design Motion Detector ALU elox 3V DC TYPE AA</t>
  </si>
  <si>
    <t>Cube Design Motion Detector white USB C</t>
  </si>
  <si>
    <t>Cube Design Motion Detector ALU elox USB C</t>
  </si>
  <si>
    <t>Cube Design Motion Detector Black USB C</t>
  </si>
  <si>
    <t>Power supply 240V / USB C 1'500mm cable black</t>
  </si>
  <si>
    <t>Cube design motion detector wood oak</t>
  </si>
  <si>
    <t>Cube design motion detector wood walnut</t>
  </si>
  <si>
    <t xml:space="preserve">Swisspir Adapter Global Trac white 3 phase rail </t>
  </si>
  <si>
    <t xml:space="preserve">Swisspir adapter Global Trac gray 3 phase rail </t>
  </si>
  <si>
    <t xml:space="preserve">Swisspir Adapter Global Trac black 3 phase rail </t>
  </si>
  <si>
    <t>Button module 240V 4-fold button</t>
  </si>
  <si>
    <t>Button module 240V 8-fold button</t>
  </si>
  <si>
    <t>Magnetic switch with battery button cell white</t>
  </si>
  <si>
    <t>Magnetic switch with battery button cell black</t>
  </si>
  <si>
    <t>Vibration switch with battery button cell white</t>
  </si>
  <si>
    <t>Vibration switch with battery button cell black</t>
  </si>
  <si>
    <t>2 fold wireless pushbutton Bluetooth Feller EDIZIOdue battery-free white</t>
  </si>
  <si>
    <t>4 fold wireless pushbutton Bluetooth Feller EDIZIOdue battery-free white</t>
  </si>
  <si>
    <t>Remote control black</t>
  </si>
  <si>
    <t>X Press battery push button white</t>
  </si>
  <si>
    <t>X Press battery push button black</t>
  </si>
  <si>
    <t>Integrate Dali Controller / Gateway KNX</t>
  </si>
  <si>
    <t>Edizio 6-way pushbutton white</t>
  </si>
  <si>
    <t>Edizio 4-way pushbutton white</t>
  </si>
  <si>
    <t>12-24V AC/DC white</t>
  </si>
  <si>
    <t>12-24V AC/DC grey</t>
  </si>
  <si>
    <t>12-24V AC/DC black</t>
  </si>
  <si>
    <t>DMX Master Module CASAMBI to DMX</t>
  </si>
  <si>
    <t xml:space="preserve">DMX master module 4 inputs DMX to CASAMBI </t>
  </si>
  <si>
    <t>Commision:</t>
  </si>
  <si>
    <t>Date:</t>
  </si>
  <si>
    <t>Relay plugged T11 &amp; 1-fold push button white</t>
  </si>
  <si>
    <t>Relay plugged T11 &amp; 1-way pushbutton black</t>
  </si>
  <si>
    <t>NETWORK MAKING</t>
  </si>
  <si>
    <t>DELIVEERD PARTS</t>
  </si>
  <si>
    <t>EXTERNIAL PARTS</t>
  </si>
  <si>
    <r>
      <t xml:space="preserve">order @ &gt; </t>
    </r>
    <r>
      <rPr>
        <b/>
        <sz val="20"/>
        <color theme="1"/>
        <rFont val="Calibri"/>
        <family val="2"/>
        <scheme val="minor"/>
      </rPr>
      <t>mail@ligaair.ch</t>
    </r>
    <r>
      <rPr>
        <sz val="20"/>
        <color theme="1"/>
        <rFont val="Calibri"/>
        <family val="2"/>
        <scheme val="minor"/>
      </rPr>
      <t xml:space="preserve"> &lt;</t>
    </r>
  </si>
  <si>
    <t>4IN.8OUT.240</t>
  </si>
  <si>
    <t>programmable to 5 dif. types l:38mm, w:38mm, h:27mm, wires 150mm (profiled)</t>
  </si>
  <si>
    <t>name</t>
  </si>
  <si>
    <t>described</t>
  </si>
  <si>
    <t>profiles see scheme</t>
  </si>
  <si>
    <t>software</t>
  </si>
  <si>
    <t>dimensions</t>
  </si>
  <si>
    <t>REL240.T11W</t>
  </si>
  <si>
    <t>REL240.T11S</t>
  </si>
  <si>
    <t>Create network evolution, basic programming, release options</t>
  </si>
  <si>
    <t>190x250x50mm</t>
  </si>
  <si>
    <t>LIGA.AIR / Services</t>
  </si>
  <si>
    <t>LIGA.AIR.</t>
  </si>
  <si>
    <t>LIGA.AIR / special parts (selection must be discussed with technician LICHTTEAM)</t>
  </si>
  <si>
    <t>TOTAL LIGA.AIR CASAMBI products</t>
  </si>
  <si>
    <t>TOTAL LIGA.AIR CASAMBI services</t>
  </si>
  <si>
    <t>TOTAL LIGA.AIR CASAMBI products &amp; services</t>
  </si>
  <si>
    <t>LIGA.AIR / Light modules</t>
  </si>
  <si>
    <t>LIGA.AIR / Element</t>
  </si>
  <si>
    <t>LIGA.AIR / Sensors</t>
  </si>
  <si>
    <t>LIGA.AIR / Switch modules</t>
  </si>
  <si>
    <t>- Unit Price</t>
  </si>
  <si>
    <t>Area name 1</t>
  </si>
  <si>
    <t>Area name 2</t>
  </si>
  <si>
    <t>Area name 3</t>
  </si>
  <si>
    <t>Area name 4</t>
  </si>
  <si>
    <t>Area  name 5</t>
  </si>
  <si>
    <t>Area  name 6</t>
  </si>
  <si>
    <t>Area  name 7</t>
  </si>
  <si>
    <t>Area  name 8</t>
  </si>
  <si>
    <t>Area  name 9</t>
  </si>
  <si>
    <t>Area  name 10</t>
  </si>
  <si>
    <t>Area  name 11</t>
  </si>
  <si>
    <t>Area  name 12</t>
  </si>
  <si>
    <t>Phase cut- Section</t>
  </si>
  <si>
    <t>profiled</t>
  </si>
  <si>
    <t>Area number</t>
  </si>
  <si>
    <t>floor area  name</t>
  </si>
  <si>
    <t xml:space="preserve"> - Area ① - ⑫</t>
  </si>
  <si>
    <t>€ excl. Vat</t>
  </si>
  <si>
    <t>DALI broudcast default up to  50 modules  (profiled)</t>
  </si>
  <si>
    <t>DALI with cabel broudcast default up to 50 modules  (profiled)</t>
  </si>
  <si>
    <t>DALI broudcast default up to 50 modules  (profiled 1-4 button active)</t>
  </si>
  <si>
    <t>4 DALI broudcast default up to  100 modules 200mA (profiled) &amp; each 1 button pro DALI</t>
  </si>
  <si>
    <t>DALI broudcast default up to 30 modules (profiled)</t>
  </si>
  <si>
    <t xml:space="preserve">up to  50 modules </t>
  </si>
  <si>
    <t xml:space="preserve">up to  25 modules </t>
  </si>
  <si>
    <t>up to  25 modules 4 buttons</t>
  </si>
  <si>
    <t>up to  4x25 modules 4 buttons</t>
  </si>
  <si>
    <t>2 x DALI broudcast default up to  30 modules (profiled)</t>
  </si>
  <si>
    <t>1 module DALI or 1-10V</t>
  </si>
  <si>
    <t>LED  1 or 2 Channel</t>
  </si>
  <si>
    <t>switching relays</t>
  </si>
  <si>
    <t>on / off</t>
  </si>
  <si>
    <t>4 on/ off/ 8 buttons</t>
  </si>
  <si>
    <t>8  switching relays 4 buttons</t>
  </si>
  <si>
    <t>8  switching relays prifiled</t>
  </si>
  <si>
    <t>on / off / 2 buttons</t>
  </si>
  <si>
    <t>Repeater plug</t>
  </si>
  <si>
    <t>change switch 2 x profiled</t>
  </si>
  <si>
    <t xml:space="preserve">motion detector </t>
  </si>
  <si>
    <t xml:space="preserve">battery motion detector </t>
  </si>
  <si>
    <t>busbar 3 phase</t>
  </si>
  <si>
    <t>white Ral 9010</t>
  </si>
  <si>
    <t>grey RAL 7021</t>
  </si>
  <si>
    <t>black RAL 9005</t>
  </si>
  <si>
    <t>white RAL 9010</t>
  </si>
  <si>
    <t xml:space="preserve">black </t>
  </si>
  <si>
    <t>wood bright</t>
  </si>
  <si>
    <t>wood dark</t>
  </si>
  <si>
    <t>white</t>
  </si>
  <si>
    <t>grey</t>
  </si>
  <si>
    <t>black</t>
  </si>
  <si>
    <t>only EVOLUTION</t>
  </si>
  <si>
    <t>4x button module</t>
  </si>
  <si>
    <t>8x button module</t>
  </si>
  <si>
    <t>magnetic switch</t>
  </si>
  <si>
    <t>vibration switch</t>
  </si>
  <si>
    <t>2x  Bluetooth Edizio</t>
  </si>
  <si>
    <t>4x Bluetooth Edizio</t>
  </si>
  <si>
    <t>remote control black</t>
  </si>
  <si>
    <t>battery butten cell</t>
  </si>
  <si>
    <t>battery 2 x AAA</t>
  </si>
  <si>
    <t>9010 white</t>
  </si>
  <si>
    <t>battery mode black</t>
  </si>
  <si>
    <t>battery mode white</t>
  </si>
  <si>
    <t>blinds module</t>
  </si>
  <si>
    <t>blinds module + 2 buttons</t>
  </si>
  <si>
    <t>incl 4 buttons inputs</t>
  </si>
  <si>
    <t>Casambi Module</t>
  </si>
  <si>
    <t>button panel white</t>
  </si>
  <si>
    <t>button panel black</t>
  </si>
  <si>
    <t>OD.DALI240+</t>
  </si>
  <si>
    <t>bis 25 Geräte 1 Taster</t>
  </si>
  <si>
    <t>profiliert</t>
  </si>
  <si>
    <t>EVOLUTION</t>
  </si>
  <si>
    <t>PWM.4.12-24+</t>
  </si>
  <si>
    <t>12/24V 400W</t>
  </si>
  <si>
    <t>LED Bänder 4 Kanal</t>
  </si>
  <si>
    <t>OD.2REL240+</t>
  </si>
  <si>
    <t>Schaltrelais +  Antenne</t>
  </si>
  <si>
    <t>3x2REL.3T</t>
  </si>
  <si>
    <t>6 Schaltrelais 4 Taster</t>
  </si>
  <si>
    <t>WRD.24+</t>
  </si>
  <si>
    <t>WRD.PS.240</t>
  </si>
  <si>
    <t>Wetterstation</t>
  </si>
  <si>
    <t>85 x 85 x 40mm</t>
  </si>
  <si>
    <t>Relay 10 A 2 Switched + 1 pushbutton</t>
  </si>
  <si>
    <t>REP.BATT+</t>
  </si>
  <si>
    <t>Repeater backup</t>
  </si>
  <si>
    <t>Relay 10A 2 normally open and 2 changeover switches (profiled) 2 IKON</t>
  </si>
  <si>
    <t>Relay 10A 6 normally open and 2 changeover(profiled) 1 IKON</t>
  </si>
  <si>
    <t>Relay 10A 3 normally open and 2 changeover switches (profiled) * IKON</t>
  </si>
  <si>
    <t>TAST4.240+</t>
  </si>
  <si>
    <t>TAST8.240+</t>
  </si>
  <si>
    <t>TAST4.SW4.240+</t>
  </si>
  <si>
    <t>2x4 button module</t>
  </si>
  <si>
    <t xml:space="preserve">Button module 4 Bush and 4 lake X Press UP/DOWN +/- </t>
  </si>
  <si>
    <t>OD.REP.240+</t>
  </si>
  <si>
    <t>44 x 44 x22mm</t>
  </si>
  <si>
    <t xml:space="preserve"> Weather station excl. power supply 12-24V DC (wind, rain and sun)</t>
  </si>
  <si>
    <t>DALI.1.M+</t>
  </si>
  <si>
    <t>DOSE.1M</t>
  </si>
  <si>
    <t xml:space="preserve"> Stopfbüchse</t>
  </si>
  <si>
    <t xml:space="preserve"> 2 x Schlauchschelle</t>
  </si>
  <si>
    <t>2X4REL.4.T.240</t>
  </si>
  <si>
    <t>Box IP 66 black UV resistant 93x93x62mm, stuffing black, 2 pcs. swing clamps</t>
  </si>
  <si>
    <t>DALI module IP66 up to  50 modules  (profiled)</t>
  </si>
  <si>
    <t>Backup Repeater carge 3h up  to 15h power</t>
  </si>
  <si>
    <t>Instruction open EXCEL</t>
  </si>
  <si>
    <t>switching relays +4 button</t>
  </si>
  <si>
    <t>Reparter Antenne abgesetzt</t>
  </si>
  <si>
    <t>S.KABEL.1M</t>
  </si>
  <si>
    <t>S.KABEL.3M</t>
  </si>
  <si>
    <t>S.KABEL.10M</t>
  </si>
  <si>
    <t>S.KABEL.20M</t>
  </si>
  <si>
    <t>Sensor extension cable 1m</t>
  </si>
  <si>
    <t>Sensor extension cable 3m</t>
  </si>
  <si>
    <t>Sensor extension cable 10m</t>
  </si>
  <si>
    <t>Sensor extension cable 20m</t>
  </si>
  <si>
    <t xml:space="preserve">Save document under new name  completely open file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</si>
</sst>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left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5" fillId="0" borderId="0" xfId="0" applyFont="1" applyAlignment="1">
      <alignment horizontal="left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3" xfId="0" applyBorder="1"/>
    <xf numFmtId="0" fontId="2" fillId="0" borderId="3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Border="1"/>
    <xf numFmtId="4" fontId="0" fillId="0" borderId="0" xfId="0" applyNumberFormat="1" applyAlignment="1">
      <alignment horizontal="righ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0" fillId="0" borderId="3" xfId="0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" fontId="4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Protection="1">
      <protection locked="0"/>
    </xf>
    <xf numFmtId="49" fontId="0" fillId="2" borderId="7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4" fontId="0" fillId="2" borderId="4" xfId="0" applyNumberFormat="1" applyFill="1" applyBorder="1" applyAlignment="1">
      <alignment horizontal="right"/>
    </xf>
    <xf numFmtId="4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Alignment="1" applyProtection="1">
      <alignment horizontal="right"/>
    </xf>
    <xf numFmtId="2" fontId="0" fillId="2" borderId="4" xfId="0" applyNumberForma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0" fillId="5" borderId="17" xfId="0" applyNumberFormat="1" applyFill="1" applyBorder="1" applyAlignment="1">
      <alignment horizontal="right"/>
    </xf>
    <xf numFmtId="4" fontId="0" fillId="6" borderId="4" xfId="0" applyNumberFormat="1" applyFill="1" applyBorder="1" applyAlignment="1" applyProtection="1">
      <alignment horizontal="center"/>
      <protection locked="0"/>
    </xf>
    <xf numFmtId="4" fontId="0" fillId="6" borderId="4" xfId="0" applyNumberFormat="1" applyFill="1" applyBorder="1" applyAlignment="1" applyProtection="1">
      <alignment horizontal="right"/>
      <protection locked="0"/>
    </xf>
    <xf numFmtId="0" fontId="0" fillId="6" borderId="1" xfId="0" applyFill="1" applyBorder="1" applyAlignment="1" applyProtection="1">
      <alignment horizontal="center"/>
      <protection locked="0"/>
    </xf>
    <xf numFmtId="49" fontId="6" fillId="6" borderId="6" xfId="0" applyNumberFormat="1" applyFont="1" applyFill="1" applyBorder="1" applyAlignment="1" applyProtection="1">
      <alignment horizontal="center" vertical="center"/>
      <protection locked="0"/>
    </xf>
    <xf numFmtId="49" fontId="0" fillId="6" borderId="2" xfId="0" applyNumberFormat="1" applyFill="1" applyBorder="1" applyAlignment="1" applyProtection="1">
      <protection locked="0"/>
    </xf>
    <xf numFmtId="49" fontId="0" fillId="6" borderId="7" xfId="0" applyNumberFormat="1" applyFill="1" applyBorder="1" applyAlignment="1" applyProtection="1">
      <alignment horizontal="left"/>
      <protection locked="0"/>
    </xf>
    <xf numFmtId="49" fontId="0" fillId="6" borderId="7" xfId="0" applyNumberFormat="1" applyFill="1" applyBorder="1" applyAlignment="1" applyProtection="1">
      <protection locked="0"/>
    </xf>
    <xf numFmtId="14" fontId="0" fillId="6" borderId="2" xfId="0" applyNumberFormat="1" applyFill="1" applyBorder="1" applyAlignment="1" applyProtection="1">
      <protection locked="0"/>
    </xf>
    <xf numFmtId="0" fontId="0" fillId="0" borderId="0" xfId="0" applyAlignment="1">
      <alignment horizontal="center"/>
    </xf>
    <xf numFmtId="4" fontId="6" fillId="2" borderId="4" xfId="0" applyNumberFormat="1" applyFont="1" applyFill="1" applyBorder="1" applyAlignment="1">
      <alignment horizontal="center"/>
    </xf>
    <xf numFmtId="49" fontId="0" fillId="2" borderId="2" xfId="0" applyNumberFormat="1" applyFill="1" applyBorder="1" applyAlignment="1" applyProtection="1">
      <alignment horizontal="right" wrapText="1"/>
      <protection locked="0"/>
    </xf>
    <xf numFmtId="49" fontId="0" fillId="2" borderId="8" xfId="0" applyNumberFormat="1" applyFill="1" applyBorder="1" applyAlignment="1" applyProtection="1"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17" xfId="0" applyNumberFormat="1" applyFont="1" applyBorder="1" applyAlignment="1">
      <alignment horizontal="right"/>
    </xf>
    <xf numFmtId="4" fontId="0" fillId="0" borderId="0" xfId="0" applyNumberFormat="1" applyFont="1" applyBorder="1" applyAlignment="1">
      <alignment horizontal="right"/>
    </xf>
    <xf numFmtId="4" fontId="15" fillId="0" borderId="19" xfId="0" applyNumberFormat="1" applyFont="1" applyBorder="1" applyAlignment="1">
      <alignment horizontal="right"/>
    </xf>
    <xf numFmtId="4" fontId="0" fillId="4" borderId="20" xfId="0" applyNumberFormat="1" applyFont="1" applyFill="1" applyBorder="1" applyAlignment="1">
      <alignment horizontal="right"/>
    </xf>
    <xf numFmtId="0" fontId="16" fillId="0" borderId="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0" fillId="2" borderId="4" xfId="0" applyNumberFormat="1" applyFill="1" applyBorder="1" applyAlignment="1">
      <alignment horizontal="left"/>
    </xf>
    <xf numFmtId="4" fontId="0" fillId="2" borderId="5" xfId="0" applyNumberFormat="1" applyFill="1" applyBorder="1" applyAlignment="1">
      <alignment horizontal="left"/>
    </xf>
    <xf numFmtId="0" fontId="14" fillId="0" borderId="0" xfId="0" applyFont="1" applyAlignment="1" applyProtection="1">
      <alignment horizontal="left" vertical="center"/>
      <protection locked="0"/>
    </xf>
    <xf numFmtId="49" fontId="6" fillId="2" borderId="1" xfId="0" applyNumberFormat="1" applyFont="1" applyFill="1" applyBorder="1" applyAlignment="1">
      <alignment horizontal="center" textRotation="90"/>
    </xf>
    <xf numFmtId="4" fontId="13" fillId="3" borderId="0" xfId="0" applyNumberFormat="1" applyFont="1" applyFill="1" applyAlignment="1">
      <alignment horizontal="left" vertical="center" wrapText="1"/>
    </xf>
    <xf numFmtId="4" fontId="6" fillId="0" borderId="0" xfId="0" applyNumberFormat="1" applyFont="1" applyAlignment="1">
      <alignment horizontal="center" textRotation="90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" Type="http://schemas.openxmlformats.org/officeDocument/2006/relationships/image" Target="../media/image6.emf"/><Relationship Id="rId21" Type="http://schemas.openxmlformats.org/officeDocument/2006/relationships/image" Target="../media/image22.png"/><Relationship Id="rId7" Type="http://schemas.openxmlformats.org/officeDocument/2006/relationships/image" Target="../media/image9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5.emf"/><Relationship Id="rId16" Type="http://schemas.openxmlformats.org/officeDocument/2006/relationships/image" Target="../media/image17.png"/><Relationship Id="rId20" Type="http://schemas.openxmlformats.org/officeDocument/2006/relationships/image" Target="../media/image21.emf"/><Relationship Id="rId1" Type="http://schemas.openxmlformats.org/officeDocument/2006/relationships/image" Target="../media/image4.emf"/><Relationship Id="rId6" Type="http://schemas.openxmlformats.org/officeDocument/2006/relationships/image" Target="../media/image8.png"/><Relationship Id="rId11" Type="http://schemas.openxmlformats.org/officeDocument/2006/relationships/image" Target="../media/image12.png"/><Relationship Id="rId5" Type="http://schemas.openxmlformats.org/officeDocument/2006/relationships/image" Target="../media/image1.pn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10" Type="http://schemas.openxmlformats.org/officeDocument/2006/relationships/image" Target="../media/image2.png"/><Relationship Id="rId19" Type="http://schemas.openxmlformats.org/officeDocument/2006/relationships/image" Target="../media/image20.png"/><Relationship Id="rId4" Type="http://schemas.openxmlformats.org/officeDocument/2006/relationships/image" Target="../media/image7.emf"/><Relationship Id="rId9" Type="http://schemas.openxmlformats.org/officeDocument/2006/relationships/image" Target="../media/image11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13" Type="http://schemas.openxmlformats.org/officeDocument/2006/relationships/image" Target="../media/image33.png"/><Relationship Id="rId18" Type="http://schemas.openxmlformats.org/officeDocument/2006/relationships/image" Target="../media/image38.png"/><Relationship Id="rId3" Type="http://schemas.openxmlformats.org/officeDocument/2006/relationships/image" Target="../media/image6.emf"/><Relationship Id="rId7" Type="http://schemas.openxmlformats.org/officeDocument/2006/relationships/image" Target="../media/image29.png"/><Relationship Id="rId12" Type="http://schemas.openxmlformats.org/officeDocument/2006/relationships/image" Target="../media/image32.png"/><Relationship Id="rId17" Type="http://schemas.openxmlformats.org/officeDocument/2006/relationships/image" Target="../media/image37.png"/><Relationship Id="rId2" Type="http://schemas.openxmlformats.org/officeDocument/2006/relationships/image" Target="../media/image5.emf"/><Relationship Id="rId16" Type="http://schemas.openxmlformats.org/officeDocument/2006/relationships/image" Target="../media/image36.png"/><Relationship Id="rId1" Type="http://schemas.openxmlformats.org/officeDocument/2006/relationships/image" Target="../media/image25.emf"/><Relationship Id="rId6" Type="http://schemas.openxmlformats.org/officeDocument/2006/relationships/image" Target="../media/image28.png"/><Relationship Id="rId11" Type="http://schemas.openxmlformats.org/officeDocument/2006/relationships/image" Target="../media/image31.png"/><Relationship Id="rId5" Type="http://schemas.openxmlformats.org/officeDocument/2006/relationships/image" Target="../media/image27.png"/><Relationship Id="rId15" Type="http://schemas.openxmlformats.org/officeDocument/2006/relationships/image" Target="../media/image35.jpeg"/><Relationship Id="rId10" Type="http://schemas.openxmlformats.org/officeDocument/2006/relationships/image" Target="../media/image2.png"/><Relationship Id="rId19" Type="http://schemas.openxmlformats.org/officeDocument/2006/relationships/image" Target="../media/image39.png"/><Relationship Id="rId4" Type="http://schemas.openxmlformats.org/officeDocument/2006/relationships/image" Target="../media/image26.png"/><Relationship Id="rId9" Type="http://schemas.openxmlformats.org/officeDocument/2006/relationships/image" Target="../media/image30.png"/><Relationship Id="rId14" Type="http://schemas.openxmlformats.org/officeDocument/2006/relationships/image" Target="../media/image34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3.png"/><Relationship Id="rId13" Type="http://schemas.openxmlformats.org/officeDocument/2006/relationships/image" Target="../media/image46.png"/><Relationship Id="rId18" Type="http://schemas.openxmlformats.org/officeDocument/2006/relationships/image" Target="../media/image51.png"/><Relationship Id="rId3" Type="http://schemas.openxmlformats.org/officeDocument/2006/relationships/image" Target="../media/image5.emf"/><Relationship Id="rId7" Type="http://schemas.openxmlformats.org/officeDocument/2006/relationships/image" Target="../media/image42.png"/><Relationship Id="rId12" Type="http://schemas.openxmlformats.org/officeDocument/2006/relationships/image" Target="../media/image45.png"/><Relationship Id="rId17" Type="http://schemas.openxmlformats.org/officeDocument/2006/relationships/image" Target="../media/image50.png"/><Relationship Id="rId2" Type="http://schemas.openxmlformats.org/officeDocument/2006/relationships/image" Target="../media/image25.emf"/><Relationship Id="rId16" Type="http://schemas.openxmlformats.org/officeDocument/2006/relationships/image" Target="../media/image49.png"/><Relationship Id="rId20" Type="http://schemas.openxmlformats.org/officeDocument/2006/relationships/image" Target="../media/image53.png"/><Relationship Id="rId1" Type="http://schemas.openxmlformats.org/officeDocument/2006/relationships/image" Target="../media/image40.png"/><Relationship Id="rId6" Type="http://schemas.openxmlformats.org/officeDocument/2006/relationships/image" Target="../media/image41.png"/><Relationship Id="rId11" Type="http://schemas.openxmlformats.org/officeDocument/2006/relationships/image" Target="../media/image2.png"/><Relationship Id="rId5" Type="http://schemas.openxmlformats.org/officeDocument/2006/relationships/image" Target="../media/image26.png"/><Relationship Id="rId15" Type="http://schemas.openxmlformats.org/officeDocument/2006/relationships/image" Target="../media/image48.png"/><Relationship Id="rId10" Type="http://schemas.openxmlformats.org/officeDocument/2006/relationships/image" Target="../media/image1.png"/><Relationship Id="rId19" Type="http://schemas.openxmlformats.org/officeDocument/2006/relationships/image" Target="../media/image52.png"/><Relationship Id="rId4" Type="http://schemas.openxmlformats.org/officeDocument/2006/relationships/image" Target="../media/image6.emf"/><Relationship Id="rId9" Type="http://schemas.openxmlformats.org/officeDocument/2006/relationships/image" Target="../media/image44.png"/><Relationship Id="rId14" Type="http://schemas.openxmlformats.org/officeDocument/2006/relationships/image" Target="../media/image47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4.png"/><Relationship Id="rId13" Type="http://schemas.openxmlformats.org/officeDocument/2006/relationships/image" Target="../media/image57.png"/><Relationship Id="rId18" Type="http://schemas.openxmlformats.org/officeDocument/2006/relationships/image" Target="../media/image62.png"/><Relationship Id="rId3" Type="http://schemas.openxmlformats.org/officeDocument/2006/relationships/image" Target="../media/image5.emf"/><Relationship Id="rId7" Type="http://schemas.openxmlformats.org/officeDocument/2006/relationships/image" Target="../media/image43.png"/><Relationship Id="rId12" Type="http://schemas.openxmlformats.org/officeDocument/2006/relationships/image" Target="../media/image2.png"/><Relationship Id="rId17" Type="http://schemas.openxmlformats.org/officeDocument/2006/relationships/image" Target="../media/image61.png"/><Relationship Id="rId2" Type="http://schemas.openxmlformats.org/officeDocument/2006/relationships/image" Target="../media/image25.emf"/><Relationship Id="rId16" Type="http://schemas.openxmlformats.org/officeDocument/2006/relationships/image" Target="../media/image60.png"/><Relationship Id="rId20" Type="http://schemas.openxmlformats.org/officeDocument/2006/relationships/image" Target="../media/image64.emf"/><Relationship Id="rId1" Type="http://schemas.openxmlformats.org/officeDocument/2006/relationships/image" Target="../media/image40.png"/><Relationship Id="rId6" Type="http://schemas.openxmlformats.org/officeDocument/2006/relationships/image" Target="../media/image42.png"/><Relationship Id="rId11" Type="http://schemas.openxmlformats.org/officeDocument/2006/relationships/image" Target="../media/image1.png"/><Relationship Id="rId5" Type="http://schemas.openxmlformats.org/officeDocument/2006/relationships/image" Target="../media/image26.png"/><Relationship Id="rId15" Type="http://schemas.openxmlformats.org/officeDocument/2006/relationships/image" Target="../media/image59.png"/><Relationship Id="rId10" Type="http://schemas.openxmlformats.org/officeDocument/2006/relationships/image" Target="../media/image56.png"/><Relationship Id="rId19" Type="http://schemas.openxmlformats.org/officeDocument/2006/relationships/image" Target="../media/image63.jpeg"/><Relationship Id="rId4" Type="http://schemas.openxmlformats.org/officeDocument/2006/relationships/image" Target="../media/image6.emf"/><Relationship Id="rId9" Type="http://schemas.openxmlformats.org/officeDocument/2006/relationships/image" Target="../media/image55.png"/><Relationship Id="rId14" Type="http://schemas.openxmlformats.org/officeDocument/2006/relationships/image" Target="../media/image5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91107</xdr:colOff>
      <xdr:row>1</xdr:row>
      <xdr:rowOff>16980</xdr:rowOff>
    </xdr:from>
    <xdr:to>
      <xdr:col>2</xdr:col>
      <xdr:colOff>2601980</xdr:colOff>
      <xdr:row>1</xdr:row>
      <xdr:rowOff>535469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1650" y="207480"/>
          <a:ext cx="2510873" cy="518489"/>
        </a:xfrm>
        <a:prstGeom prst="rect">
          <a:avLst/>
        </a:prstGeom>
      </xdr:spPr>
    </xdr:pic>
    <xdr:clientData/>
  </xdr:twoCellAnchor>
  <xdr:twoCellAnchor editAs="oneCell">
    <xdr:from>
      <xdr:col>0</xdr:col>
      <xdr:colOff>8283</xdr:colOff>
      <xdr:row>0</xdr:row>
      <xdr:rowOff>149087</xdr:rowOff>
    </xdr:from>
    <xdr:to>
      <xdr:col>2</xdr:col>
      <xdr:colOff>7099</xdr:colOff>
      <xdr:row>2</xdr:row>
      <xdr:rowOff>77491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3" y="149087"/>
          <a:ext cx="2352260" cy="690404"/>
        </a:xfrm>
        <a:prstGeom prst="rect">
          <a:avLst/>
        </a:prstGeom>
      </xdr:spPr>
    </xdr:pic>
    <xdr:clientData/>
  </xdr:twoCellAnchor>
  <xdr:twoCellAnchor editAs="oneCell">
    <xdr:from>
      <xdr:col>2</xdr:col>
      <xdr:colOff>1476375</xdr:colOff>
      <xdr:row>2</xdr:row>
      <xdr:rowOff>371475</xdr:rowOff>
    </xdr:from>
    <xdr:to>
      <xdr:col>2</xdr:col>
      <xdr:colOff>2524125</xdr:colOff>
      <xdr:row>6</xdr:row>
      <xdr:rowOff>104775</xdr:rowOff>
    </xdr:to>
    <xdr:pic>
      <xdr:nvPicPr>
        <xdr:cNvPr id="7" name="Grafik 6" descr="UP-Dose NIS Agro 70mm Gr.I mit Klappdeckel halogenfrei blau">
          <a:extLst>
            <a:ext uri="{FF2B5EF4-FFF2-40B4-BE49-F238E27FC236}">
              <a16:creationId xmlns:a16="http://schemas.microsoft.com/office/drawing/2014/main" id="{D7ECF1E8-1020-48E1-9FD4-42D06ACB2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133475"/>
          <a:ext cx="10477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310963</xdr:colOff>
      <xdr:row>12</xdr:row>
      <xdr:rowOff>65554</xdr:rowOff>
    </xdr:from>
    <xdr:to>
      <xdr:col>2</xdr:col>
      <xdr:colOff>1108901</xdr:colOff>
      <xdr:row>12</xdr:row>
      <xdr:rowOff>785554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022" y="681878"/>
          <a:ext cx="797938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273984</xdr:colOff>
      <xdr:row>12</xdr:row>
      <xdr:rowOff>121584</xdr:rowOff>
    </xdr:from>
    <xdr:to>
      <xdr:col>17</xdr:col>
      <xdr:colOff>1040321</xdr:colOff>
      <xdr:row>12</xdr:row>
      <xdr:rowOff>841584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5308" y="737908"/>
          <a:ext cx="766337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230281</xdr:colOff>
      <xdr:row>12</xdr:row>
      <xdr:rowOff>101974</xdr:rowOff>
    </xdr:from>
    <xdr:to>
      <xdr:col>8</xdr:col>
      <xdr:colOff>1039906</xdr:colOff>
      <xdr:row>12</xdr:row>
      <xdr:rowOff>826101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046" y="718298"/>
          <a:ext cx="809625" cy="724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20</xdr:col>
      <xdr:colOff>164727</xdr:colOff>
      <xdr:row>12</xdr:row>
      <xdr:rowOff>71717</xdr:rowOff>
    </xdr:from>
    <xdr:ext cx="984137" cy="782359"/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3777" y="2291042"/>
          <a:ext cx="984137" cy="782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324970</xdr:colOff>
      <xdr:row>1</xdr:row>
      <xdr:rowOff>89646</xdr:rowOff>
    </xdr:from>
    <xdr:to>
      <xdr:col>2</xdr:col>
      <xdr:colOff>659874</xdr:colOff>
      <xdr:row>4</xdr:row>
      <xdr:rowOff>41272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21323" y="280146"/>
          <a:ext cx="2531257" cy="523126"/>
        </a:xfrm>
        <a:prstGeom prst="rect">
          <a:avLst/>
        </a:prstGeom>
      </xdr:spPr>
    </xdr:pic>
    <xdr:clientData/>
  </xdr:twoCellAnchor>
  <xdr:twoCellAnchor editAs="oneCell">
    <xdr:from>
      <xdr:col>18</xdr:col>
      <xdr:colOff>235324</xdr:colOff>
      <xdr:row>12</xdr:row>
      <xdr:rowOff>44823</xdr:rowOff>
    </xdr:from>
    <xdr:to>
      <xdr:col>18</xdr:col>
      <xdr:colOff>858977</xdr:colOff>
      <xdr:row>12</xdr:row>
      <xdr:rowOff>851647</xdr:rowOff>
    </xdr:to>
    <xdr:pic>
      <xdr:nvPicPr>
        <xdr:cNvPr id="14" name="Grafik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1559" y="2263588"/>
          <a:ext cx="623653" cy="806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291353</xdr:colOff>
      <xdr:row>12</xdr:row>
      <xdr:rowOff>11206</xdr:rowOff>
    </xdr:from>
    <xdr:to>
      <xdr:col>19</xdr:col>
      <xdr:colOff>963706</xdr:colOff>
      <xdr:row>12</xdr:row>
      <xdr:rowOff>858371</xdr:rowOff>
    </xdr:to>
    <xdr:pic>
      <xdr:nvPicPr>
        <xdr:cNvPr id="17" name="Grafik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2294" y="2229971"/>
          <a:ext cx="672353" cy="847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89646</xdr:colOff>
      <xdr:row>12</xdr:row>
      <xdr:rowOff>123265</xdr:rowOff>
    </xdr:from>
    <xdr:to>
      <xdr:col>4</xdr:col>
      <xdr:colOff>1193633</xdr:colOff>
      <xdr:row>12</xdr:row>
      <xdr:rowOff>795618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27058" y="2342030"/>
          <a:ext cx="1103987" cy="672353"/>
        </a:xfrm>
        <a:prstGeom prst="rect">
          <a:avLst/>
        </a:prstGeom>
      </xdr:spPr>
    </xdr:pic>
    <xdr:clientData/>
  </xdr:twoCellAnchor>
  <xdr:twoCellAnchor editAs="oneCell">
    <xdr:from>
      <xdr:col>9</xdr:col>
      <xdr:colOff>134473</xdr:colOff>
      <xdr:row>12</xdr:row>
      <xdr:rowOff>64895</xdr:rowOff>
    </xdr:from>
    <xdr:to>
      <xdr:col>9</xdr:col>
      <xdr:colOff>1098177</xdr:colOff>
      <xdr:row>12</xdr:row>
      <xdr:rowOff>851647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561297" y="2283660"/>
          <a:ext cx="963704" cy="786752"/>
        </a:xfrm>
        <a:prstGeom prst="rect">
          <a:avLst/>
        </a:prstGeom>
      </xdr:spPr>
    </xdr:pic>
    <xdr:clientData/>
  </xdr:twoCellAnchor>
  <xdr:twoCellAnchor editAs="oneCell">
    <xdr:from>
      <xdr:col>0</xdr:col>
      <xdr:colOff>33618</xdr:colOff>
      <xdr:row>1</xdr:row>
      <xdr:rowOff>33617</xdr:rowOff>
    </xdr:from>
    <xdr:to>
      <xdr:col>1</xdr:col>
      <xdr:colOff>189525</xdr:colOff>
      <xdr:row>4</xdr:row>
      <xdr:rowOff>152521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3618" y="224117"/>
          <a:ext cx="2352260" cy="690404"/>
        </a:xfrm>
        <a:prstGeom prst="rect">
          <a:avLst/>
        </a:prstGeom>
      </xdr:spPr>
    </xdr:pic>
    <xdr:clientData/>
  </xdr:twoCellAnchor>
  <xdr:twoCellAnchor editAs="oneCell">
    <xdr:from>
      <xdr:col>13</xdr:col>
      <xdr:colOff>314325</xdr:colOff>
      <xdr:row>12</xdr:row>
      <xdr:rowOff>47626</xdr:rowOff>
    </xdr:from>
    <xdr:to>
      <xdr:col>13</xdr:col>
      <xdr:colOff>1143000</xdr:colOff>
      <xdr:row>12</xdr:row>
      <xdr:rowOff>856252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8AB1895-5E61-4B54-80F2-52827CFF9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117416" y="2454853"/>
          <a:ext cx="828675" cy="808626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180976</xdr:colOff>
      <xdr:row>12</xdr:row>
      <xdr:rowOff>38101</xdr:rowOff>
    </xdr:from>
    <xdr:to>
      <xdr:col>14</xdr:col>
      <xdr:colOff>1038225</xdr:colOff>
      <xdr:row>12</xdr:row>
      <xdr:rowOff>824771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A5146291-C507-4B86-9E93-833DC4CC6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011151" y="2257426"/>
          <a:ext cx="857249" cy="786670"/>
        </a:xfrm>
        <a:prstGeom prst="rect">
          <a:avLst/>
        </a:prstGeom>
      </xdr:spPr>
    </xdr:pic>
    <xdr:clientData/>
  </xdr:twoCellAnchor>
  <xdr:twoCellAnchor editAs="oneCell">
    <xdr:from>
      <xdr:col>3</xdr:col>
      <xdr:colOff>244928</xdr:colOff>
      <xdr:row>12</xdr:row>
      <xdr:rowOff>54430</xdr:rowOff>
    </xdr:from>
    <xdr:to>
      <xdr:col>3</xdr:col>
      <xdr:colOff>979715</xdr:colOff>
      <xdr:row>12</xdr:row>
      <xdr:rowOff>831098</xdr:rowOff>
    </xdr:to>
    <xdr:pic>
      <xdr:nvPicPr>
        <xdr:cNvPr id="23" name="Grafik 1">
          <a:extLst>
            <a:ext uri="{FF2B5EF4-FFF2-40B4-BE49-F238E27FC236}">
              <a16:creationId xmlns:a16="http://schemas.microsoft.com/office/drawing/2014/main" id="{3099144E-A217-42A3-8A0E-54CA25D38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94" t="4591" r="3500" b="4016"/>
        <a:stretch>
          <a:fillRect/>
        </a:stretch>
      </xdr:blipFill>
      <xdr:spPr bwMode="auto">
        <a:xfrm>
          <a:off x="5606142" y="2476501"/>
          <a:ext cx="734787" cy="776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258536</xdr:colOff>
      <xdr:row>12</xdr:row>
      <xdr:rowOff>68037</xdr:rowOff>
    </xdr:from>
    <xdr:to>
      <xdr:col>5</xdr:col>
      <xdr:colOff>1006929</xdr:colOff>
      <xdr:row>12</xdr:row>
      <xdr:rowOff>804293</xdr:rowOff>
    </xdr:to>
    <xdr:pic>
      <xdr:nvPicPr>
        <xdr:cNvPr id="25" name="Grafik 48">
          <a:extLst>
            <a:ext uri="{FF2B5EF4-FFF2-40B4-BE49-F238E27FC236}">
              <a16:creationId xmlns:a16="http://schemas.microsoft.com/office/drawing/2014/main" id="{B5F7AC6A-AAB1-4D05-AF46-C2B612CE7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3465" y="2490108"/>
          <a:ext cx="748393" cy="736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179227</xdr:colOff>
      <xdr:row>12</xdr:row>
      <xdr:rowOff>54429</xdr:rowOff>
    </xdr:from>
    <xdr:to>
      <xdr:col>6</xdr:col>
      <xdr:colOff>993321</xdr:colOff>
      <xdr:row>12</xdr:row>
      <xdr:rowOff>846610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76BBA172-D8C9-49A7-811A-A38C9176E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296013" y="2476500"/>
          <a:ext cx="814094" cy="792181"/>
        </a:xfrm>
        <a:prstGeom prst="rect">
          <a:avLst/>
        </a:prstGeom>
      </xdr:spPr>
    </xdr:pic>
    <xdr:clientData/>
  </xdr:twoCellAnchor>
  <xdr:twoCellAnchor editAs="oneCell">
    <xdr:from>
      <xdr:col>7</xdr:col>
      <xdr:colOff>231322</xdr:colOff>
      <xdr:row>12</xdr:row>
      <xdr:rowOff>122467</xdr:rowOff>
    </xdr:from>
    <xdr:to>
      <xdr:col>7</xdr:col>
      <xdr:colOff>939551</xdr:colOff>
      <xdr:row>12</xdr:row>
      <xdr:rowOff>748394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4AE0EDC-1E51-4D6C-BB6A-78DB38D1B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599965" y="2544538"/>
          <a:ext cx="708229" cy="625927"/>
        </a:xfrm>
        <a:prstGeom prst="rect">
          <a:avLst/>
        </a:prstGeom>
      </xdr:spPr>
    </xdr:pic>
    <xdr:clientData/>
  </xdr:twoCellAnchor>
  <xdr:twoCellAnchor editAs="oneCell">
    <xdr:from>
      <xdr:col>10</xdr:col>
      <xdr:colOff>103909</xdr:colOff>
      <xdr:row>12</xdr:row>
      <xdr:rowOff>69273</xdr:rowOff>
    </xdr:from>
    <xdr:to>
      <xdr:col>10</xdr:col>
      <xdr:colOff>1197214</xdr:colOff>
      <xdr:row>13</xdr:row>
      <xdr:rowOff>6023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25577C7D-10C7-4BD6-98A7-7EFE324C6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166273" y="2476500"/>
          <a:ext cx="1093305" cy="819978"/>
        </a:xfrm>
        <a:prstGeom prst="rect">
          <a:avLst/>
        </a:prstGeom>
      </xdr:spPr>
    </xdr:pic>
    <xdr:clientData/>
  </xdr:twoCellAnchor>
  <xdr:twoCellAnchor editAs="oneCell">
    <xdr:from>
      <xdr:col>11</xdr:col>
      <xdr:colOff>69273</xdr:colOff>
      <xdr:row>12</xdr:row>
      <xdr:rowOff>51954</xdr:rowOff>
    </xdr:from>
    <xdr:to>
      <xdr:col>11</xdr:col>
      <xdr:colOff>1107334</xdr:colOff>
      <xdr:row>12</xdr:row>
      <xdr:rowOff>848776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F8D17290-28DF-4208-B0BD-B0F799603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378546" y="2459181"/>
          <a:ext cx="1038061" cy="796822"/>
        </a:xfrm>
        <a:prstGeom prst="rect">
          <a:avLst/>
        </a:prstGeom>
      </xdr:spPr>
    </xdr:pic>
    <xdr:clientData/>
  </xdr:twoCellAnchor>
  <xdr:twoCellAnchor editAs="oneCell">
    <xdr:from>
      <xdr:col>12</xdr:col>
      <xdr:colOff>259773</xdr:colOff>
      <xdr:row>12</xdr:row>
      <xdr:rowOff>103909</xdr:rowOff>
    </xdr:from>
    <xdr:to>
      <xdr:col>12</xdr:col>
      <xdr:colOff>1205701</xdr:colOff>
      <xdr:row>12</xdr:row>
      <xdr:rowOff>825088</xdr:rowOff>
    </xdr:to>
    <xdr:pic>
      <xdr:nvPicPr>
        <xdr:cNvPr id="26" name="Grafik 54">
          <a:extLst>
            <a:ext uri="{FF2B5EF4-FFF2-40B4-BE49-F238E27FC236}">
              <a16:creationId xmlns:a16="http://schemas.microsoft.com/office/drawing/2014/main" id="{0C5E87EB-D0BF-484E-A73C-5D1DD156D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15955" y="2511136"/>
          <a:ext cx="945928" cy="721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13</xdr:col>
      <xdr:colOff>9525</xdr:colOff>
      <xdr:row>14</xdr:row>
      <xdr:rowOff>9525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80F668FF-CF66-4309-AE9A-D04DED178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0" y="3286125"/>
          <a:ext cx="12573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259773</xdr:colOff>
      <xdr:row>12</xdr:row>
      <xdr:rowOff>79170</xdr:rowOff>
    </xdr:from>
    <xdr:to>
      <xdr:col>21</xdr:col>
      <xdr:colOff>994558</xdr:colOff>
      <xdr:row>13</xdr:row>
      <xdr:rowOff>7496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46C21AF2-B43B-4F81-B2A1-C047D6702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6964409" y="2486397"/>
          <a:ext cx="734785" cy="811554"/>
        </a:xfrm>
        <a:prstGeom prst="rect">
          <a:avLst/>
        </a:prstGeom>
      </xdr:spPr>
    </xdr:pic>
    <xdr:clientData/>
  </xdr:twoCellAnchor>
  <xdr:twoCellAnchor editAs="oneCell">
    <xdr:from>
      <xdr:col>15</xdr:col>
      <xdr:colOff>450273</xdr:colOff>
      <xdr:row>12</xdr:row>
      <xdr:rowOff>69273</xdr:rowOff>
    </xdr:from>
    <xdr:to>
      <xdr:col>15</xdr:col>
      <xdr:colOff>1134519</xdr:colOff>
      <xdr:row>12</xdr:row>
      <xdr:rowOff>831274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DED3DBE0-D0D5-428E-AE79-2FA6ECAE3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1717000" y="2476500"/>
          <a:ext cx="684246" cy="762001"/>
        </a:xfrm>
        <a:prstGeom prst="rect">
          <a:avLst/>
        </a:prstGeom>
      </xdr:spPr>
    </xdr:pic>
    <xdr:clientData/>
  </xdr:twoCellAnchor>
  <xdr:twoCellAnchor editAs="oneCell">
    <xdr:from>
      <xdr:col>16</xdr:col>
      <xdr:colOff>484909</xdr:colOff>
      <xdr:row>12</xdr:row>
      <xdr:rowOff>51954</xdr:rowOff>
    </xdr:from>
    <xdr:to>
      <xdr:col>16</xdr:col>
      <xdr:colOff>1151659</xdr:colOff>
      <xdr:row>12</xdr:row>
      <xdr:rowOff>880128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52DEE4AE-1170-4A9F-8717-4411DEC20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3518091" y="2459181"/>
          <a:ext cx="666750" cy="828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11</xdr:row>
      <xdr:rowOff>81243</xdr:rowOff>
    </xdr:from>
    <xdr:to>
      <xdr:col>19</xdr:col>
      <xdr:colOff>6150</xdr:colOff>
      <xdr:row>11</xdr:row>
      <xdr:rowOff>245431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8882" y="1157568"/>
          <a:ext cx="1003500" cy="716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273984</xdr:colOff>
      <xdr:row>11</xdr:row>
      <xdr:rowOff>121584</xdr:rowOff>
    </xdr:from>
    <xdr:to>
      <xdr:col>8</xdr:col>
      <xdr:colOff>278321</xdr:colOff>
      <xdr:row>12</xdr:row>
      <xdr:rowOff>3384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0434" y="1197909"/>
          <a:ext cx="766337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319368</xdr:colOff>
      <xdr:row>11</xdr:row>
      <xdr:rowOff>138953</xdr:rowOff>
    </xdr:from>
    <xdr:to>
      <xdr:col>18</xdr:col>
      <xdr:colOff>323705</xdr:colOff>
      <xdr:row>11</xdr:row>
      <xdr:rowOff>245991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3593" y="1215278"/>
          <a:ext cx="766337" cy="716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230281</xdr:colOff>
      <xdr:row>11</xdr:row>
      <xdr:rowOff>101974</xdr:rowOff>
    </xdr:from>
    <xdr:to>
      <xdr:col>5</xdr:col>
      <xdr:colOff>230281</xdr:colOff>
      <xdr:row>11</xdr:row>
      <xdr:rowOff>245076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206" y="1178299"/>
          <a:ext cx="809625" cy="724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268381</xdr:colOff>
      <xdr:row>11</xdr:row>
      <xdr:rowOff>90768</xdr:rowOff>
    </xdr:from>
    <xdr:to>
      <xdr:col>6</xdr:col>
      <xdr:colOff>268381</xdr:colOff>
      <xdr:row>11</xdr:row>
      <xdr:rowOff>243395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3081" y="1167093"/>
          <a:ext cx="809625" cy="724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69948</xdr:rowOff>
    </xdr:from>
    <xdr:to>
      <xdr:col>19</xdr:col>
      <xdr:colOff>3312</xdr:colOff>
      <xdr:row>11</xdr:row>
      <xdr:rowOff>243029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60378" y="1146273"/>
          <a:ext cx="993912" cy="773156"/>
        </a:xfrm>
        <a:prstGeom prst="rect">
          <a:avLst/>
        </a:prstGeom>
      </xdr:spPr>
    </xdr:pic>
    <xdr:clientData/>
  </xdr:twoCellAnchor>
  <xdr:twoCellAnchor editAs="oneCell">
    <xdr:from>
      <xdr:col>8</xdr:col>
      <xdr:colOff>38101</xdr:colOff>
      <xdr:row>11</xdr:row>
      <xdr:rowOff>76200</xdr:rowOff>
    </xdr:from>
    <xdr:to>
      <xdr:col>8</xdr:col>
      <xdr:colOff>1211594</xdr:colOff>
      <xdr:row>11</xdr:row>
      <xdr:rowOff>796200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24551" y="1152525"/>
          <a:ext cx="1173493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11</xdr:row>
      <xdr:rowOff>57150</xdr:rowOff>
    </xdr:from>
    <xdr:to>
      <xdr:col>2</xdr:col>
      <xdr:colOff>997512</xdr:colOff>
      <xdr:row>11</xdr:row>
      <xdr:rowOff>777150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6800" y="1133475"/>
          <a:ext cx="749862" cy="720000"/>
        </a:xfrm>
        <a:prstGeom prst="rect">
          <a:avLst/>
        </a:prstGeom>
      </xdr:spPr>
    </xdr:pic>
    <xdr:clientData/>
  </xdr:twoCellAnchor>
  <xdr:oneCellAnchor>
    <xdr:from>
      <xdr:col>10</xdr:col>
      <xdr:colOff>319368</xdr:colOff>
      <xdr:row>11</xdr:row>
      <xdr:rowOff>138953</xdr:rowOff>
    </xdr:from>
    <xdr:ext cx="4337" cy="107038"/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0093" y="1215278"/>
          <a:ext cx="4337" cy="107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295276</xdr:colOff>
      <xdr:row>11</xdr:row>
      <xdr:rowOff>57150</xdr:rowOff>
    </xdr:from>
    <xdr:ext cx="726761" cy="720000"/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06001" y="1133475"/>
          <a:ext cx="726761" cy="720000"/>
        </a:xfrm>
        <a:prstGeom prst="rect">
          <a:avLst/>
        </a:prstGeom>
      </xdr:spPr>
    </xdr:pic>
    <xdr:clientData/>
  </xdr:oneCellAnchor>
  <xdr:oneCellAnchor>
    <xdr:from>
      <xdr:col>8</xdr:col>
      <xdr:colOff>273984</xdr:colOff>
      <xdr:row>13</xdr:row>
      <xdr:rowOff>121584</xdr:rowOff>
    </xdr:from>
    <xdr:ext cx="4337" cy="758100"/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14</xdr:row>
      <xdr:rowOff>121584</xdr:rowOff>
    </xdr:from>
    <xdr:ext cx="4337" cy="758100"/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15</xdr:row>
      <xdr:rowOff>121584</xdr:rowOff>
    </xdr:from>
    <xdr:ext cx="4337" cy="758100"/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16</xdr:row>
      <xdr:rowOff>121584</xdr:rowOff>
    </xdr:from>
    <xdr:ext cx="4337" cy="758100"/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17</xdr:row>
      <xdr:rowOff>121584</xdr:rowOff>
    </xdr:from>
    <xdr:ext cx="4337" cy="758100"/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18</xdr:row>
      <xdr:rowOff>121584</xdr:rowOff>
    </xdr:from>
    <xdr:ext cx="4337" cy="758100"/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19</xdr:row>
      <xdr:rowOff>121584</xdr:rowOff>
    </xdr:from>
    <xdr:ext cx="4337" cy="758100"/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20</xdr:row>
      <xdr:rowOff>121584</xdr:rowOff>
    </xdr:from>
    <xdr:ext cx="4337" cy="758100"/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21</xdr:row>
      <xdr:rowOff>121584</xdr:rowOff>
    </xdr:from>
    <xdr:ext cx="4337" cy="758100"/>
    <xdr:pic>
      <xdr:nvPicPr>
        <xdr:cNvPr id="29" name="Grafik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22</xdr:row>
      <xdr:rowOff>121584</xdr:rowOff>
    </xdr:from>
    <xdr:ext cx="4337" cy="758100"/>
    <xdr:pic>
      <xdr:nvPicPr>
        <xdr:cNvPr id="30" name="Grafik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23</xdr:row>
      <xdr:rowOff>121584</xdr:rowOff>
    </xdr:from>
    <xdr:ext cx="4337" cy="758100"/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342900</xdr:colOff>
      <xdr:row>1</xdr:row>
      <xdr:rowOff>6803</xdr:rowOff>
    </xdr:from>
    <xdr:to>
      <xdr:col>2</xdr:col>
      <xdr:colOff>673882</xdr:colOff>
      <xdr:row>3</xdr:row>
      <xdr:rowOff>148929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47257" y="197303"/>
          <a:ext cx="2535339" cy="523126"/>
        </a:xfrm>
        <a:prstGeom prst="rect">
          <a:avLst/>
        </a:prstGeom>
      </xdr:spPr>
    </xdr:pic>
    <xdr:clientData/>
  </xdr:twoCellAnchor>
  <xdr:twoCellAnchor editAs="oneCell">
    <xdr:from>
      <xdr:col>14</xdr:col>
      <xdr:colOff>246531</xdr:colOff>
      <xdr:row>11</xdr:row>
      <xdr:rowOff>65284</xdr:rowOff>
    </xdr:from>
    <xdr:to>
      <xdr:col>14</xdr:col>
      <xdr:colOff>1053354</xdr:colOff>
      <xdr:row>11</xdr:row>
      <xdr:rowOff>843995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130619" y="2093549"/>
          <a:ext cx="806823" cy="778711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</xdr:colOff>
      <xdr:row>0</xdr:row>
      <xdr:rowOff>102453</xdr:rowOff>
    </xdr:from>
    <xdr:to>
      <xdr:col>1</xdr:col>
      <xdr:colOff>231146</xdr:colOff>
      <xdr:row>4</xdr:row>
      <xdr:rowOff>30857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235" y="102453"/>
          <a:ext cx="2368268" cy="690404"/>
        </a:xfrm>
        <a:prstGeom prst="rect">
          <a:avLst/>
        </a:prstGeom>
      </xdr:spPr>
    </xdr:pic>
    <xdr:clientData/>
  </xdr:twoCellAnchor>
  <xdr:oneCellAnchor>
    <xdr:from>
      <xdr:col>13</xdr:col>
      <xdr:colOff>246531</xdr:colOff>
      <xdr:row>11</xdr:row>
      <xdr:rowOff>65284</xdr:rowOff>
    </xdr:from>
    <xdr:ext cx="806823" cy="778711"/>
    <xdr:pic>
      <xdr:nvPicPr>
        <xdr:cNvPr id="32" name="Grafik 31">
          <a:extLst>
            <a:ext uri="{FF2B5EF4-FFF2-40B4-BE49-F238E27FC236}">
              <a16:creationId xmlns:a16="http://schemas.microsoft.com/office/drawing/2014/main" id="{46DAE6EC-3056-4333-8828-8E5032E79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475325" y="2093549"/>
          <a:ext cx="806823" cy="778711"/>
        </a:xfrm>
        <a:prstGeom prst="rect">
          <a:avLst/>
        </a:prstGeom>
      </xdr:spPr>
    </xdr:pic>
    <xdr:clientData/>
  </xdr:oneCellAnchor>
  <xdr:oneCellAnchor>
    <xdr:from>
      <xdr:col>14</xdr:col>
      <xdr:colOff>319368</xdr:colOff>
      <xdr:row>11</xdr:row>
      <xdr:rowOff>138953</xdr:rowOff>
    </xdr:from>
    <xdr:ext cx="4337" cy="107038"/>
    <xdr:pic>
      <xdr:nvPicPr>
        <xdr:cNvPr id="33" name="Grafik 32">
          <a:extLst>
            <a:ext uri="{FF2B5EF4-FFF2-40B4-BE49-F238E27FC236}">
              <a16:creationId xmlns:a16="http://schemas.microsoft.com/office/drawing/2014/main" id="{EB514007-0E0C-4062-A593-FD1DEC0BD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2868" y="2167218"/>
          <a:ext cx="4337" cy="107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212912</xdr:colOff>
      <xdr:row>11</xdr:row>
      <xdr:rowOff>67236</xdr:rowOff>
    </xdr:from>
    <xdr:ext cx="861769" cy="784411"/>
    <xdr:pic>
      <xdr:nvPicPr>
        <xdr:cNvPr id="35" name="Grafik 34">
          <a:extLst>
            <a:ext uri="{FF2B5EF4-FFF2-40B4-BE49-F238E27FC236}">
              <a16:creationId xmlns:a16="http://schemas.microsoft.com/office/drawing/2014/main" id="{F089953A-6CE7-46F8-96F3-F75F744EF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786412" y="2095501"/>
          <a:ext cx="861769" cy="784411"/>
        </a:xfrm>
        <a:prstGeom prst="rect">
          <a:avLst/>
        </a:prstGeom>
      </xdr:spPr>
    </xdr:pic>
    <xdr:clientData/>
  </xdr:oneCellAnchor>
  <xdr:twoCellAnchor editAs="oneCell">
    <xdr:from>
      <xdr:col>18</xdr:col>
      <xdr:colOff>201707</xdr:colOff>
      <xdr:row>11</xdr:row>
      <xdr:rowOff>47372</xdr:rowOff>
    </xdr:from>
    <xdr:to>
      <xdr:col>18</xdr:col>
      <xdr:colOff>1120589</xdr:colOff>
      <xdr:row>11</xdr:row>
      <xdr:rowOff>863726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D010503-38AC-4D13-A52A-4473572DD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775207" y="2075637"/>
          <a:ext cx="918882" cy="816354"/>
        </a:xfrm>
        <a:prstGeom prst="rect">
          <a:avLst/>
        </a:prstGeom>
      </xdr:spPr>
    </xdr:pic>
    <xdr:clientData/>
  </xdr:twoCellAnchor>
  <xdr:oneCellAnchor>
    <xdr:from>
      <xdr:col>16</xdr:col>
      <xdr:colOff>319368</xdr:colOff>
      <xdr:row>11</xdr:row>
      <xdr:rowOff>138953</xdr:rowOff>
    </xdr:from>
    <xdr:ext cx="4337" cy="107038"/>
    <xdr:pic>
      <xdr:nvPicPr>
        <xdr:cNvPr id="36" name="Grafik 35">
          <a:extLst>
            <a:ext uri="{FF2B5EF4-FFF2-40B4-BE49-F238E27FC236}">
              <a16:creationId xmlns:a16="http://schemas.microsoft.com/office/drawing/2014/main" id="{236A88E0-FE72-458E-A0FE-01EC2A325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37574" y="2167218"/>
          <a:ext cx="4337" cy="107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322935</xdr:colOff>
      <xdr:row>11</xdr:row>
      <xdr:rowOff>47372</xdr:rowOff>
    </xdr:from>
    <xdr:ext cx="918882" cy="816354"/>
    <xdr:pic>
      <xdr:nvPicPr>
        <xdr:cNvPr id="39" name="Grafik 38">
          <a:extLst>
            <a:ext uri="{FF2B5EF4-FFF2-40B4-BE49-F238E27FC236}">
              <a16:creationId xmlns:a16="http://schemas.microsoft.com/office/drawing/2014/main" id="{31EF88B0-C3EC-4279-A10D-3C51F8F84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070117" y="2264099"/>
          <a:ext cx="918882" cy="816354"/>
        </a:xfrm>
        <a:prstGeom prst="rect">
          <a:avLst/>
        </a:prstGeom>
      </xdr:spPr>
    </xdr:pic>
    <xdr:clientData/>
  </xdr:oneCellAnchor>
  <xdr:twoCellAnchor editAs="oneCell">
    <xdr:from>
      <xdr:col>5</xdr:col>
      <xdr:colOff>207818</xdr:colOff>
      <xdr:row>11</xdr:row>
      <xdr:rowOff>85725</xdr:rowOff>
    </xdr:from>
    <xdr:to>
      <xdr:col>5</xdr:col>
      <xdr:colOff>1014416</xdr:colOff>
      <xdr:row>11</xdr:row>
      <xdr:rowOff>838200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CD1562C-2A9B-46AE-BC12-58A9633D5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035636" y="2302452"/>
          <a:ext cx="806598" cy="752475"/>
        </a:xfrm>
        <a:prstGeom prst="rect">
          <a:avLst/>
        </a:prstGeom>
      </xdr:spPr>
    </xdr:pic>
    <xdr:clientData/>
  </xdr:twoCellAnchor>
  <xdr:twoCellAnchor editAs="oneCell">
    <xdr:from>
      <xdr:col>4</xdr:col>
      <xdr:colOff>133349</xdr:colOff>
      <xdr:row>11</xdr:row>
      <xdr:rowOff>38100</xdr:rowOff>
    </xdr:from>
    <xdr:to>
      <xdr:col>4</xdr:col>
      <xdr:colOff>1066800</xdr:colOff>
      <xdr:row>11</xdr:row>
      <xdr:rowOff>857250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5A600461-9F67-41C3-80B4-1B68A4F4A9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12" t="19879" r="12653" b="11047"/>
        <a:stretch/>
      </xdr:blipFill>
      <xdr:spPr>
        <a:xfrm>
          <a:off x="5476874" y="2257425"/>
          <a:ext cx="933451" cy="819150"/>
        </a:xfrm>
        <a:prstGeom prst="rect">
          <a:avLst/>
        </a:prstGeom>
      </xdr:spPr>
    </xdr:pic>
    <xdr:clientData/>
  </xdr:twoCellAnchor>
  <xdr:oneCellAnchor>
    <xdr:from>
      <xdr:col>15</xdr:col>
      <xdr:colOff>176893</xdr:colOff>
      <xdr:row>11</xdr:row>
      <xdr:rowOff>54429</xdr:rowOff>
    </xdr:from>
    <xdr:ext cx="918882" cy="816354"/>
    <xdr:pic>
      <xdr:nvPicPr>
        <xdr:cNvPr id="41" name="Grafik 40">
          <a:extLst>
            <a:ext uri="{FF2B5EF4-FFF2-40B4-BE49-F238E27FC236}">
              <a16:creationId xmlns:a16="http://schemas.microsoft.com/office/drawing/2014/main" id="{9B6C6DDC-1CCE-4DF2-A44A-7AF0564AF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124714" y="2286000"/>
          <a:ext cx="918882" cy="816354"/>
        </a:xfrm>
        <a:prstGeom prst="rect">
          <a:avLst/>
        </a:prstGeom>
      </xdr:spPr>
    </xdr:pic>
    <xdr:clientData/>
  </xdr:oneCellAnchor>
  <xdr:twoCellAnchor editAs="oneCell">
    <xdr:from>
      <xdr:col>12</xdr:col>
      <xdr:colOff>136072</xdr:colOff>
      <xdr:row>11</xdr:row>
      <xdr:rowOff>54428</xdr:rowOff>
    </xdr:from>
    <xdr:to>
      <xdr:col>12</xdr:col>
      <xdr:colOff>993322</xdr:colOff>
      <xdr:row>11</xdr:row>
      <xdr:rowOff>810825</xdr:rowOff>
    </xdr:to>
    <xdr:pic>
      <xdr:nvPicPr>
        <xdr:cNvPr id="42" name="Grafik 38">
          <a:extLst>
            <a:ext uri="{FF2B5EF4-FFF2-40B4-BE49-F238E27FC236}">
              <a16:creationId xmlns:a16="http://schemas.microsoft.com/office/drawing/2014/main" id="{2FD43EE2-1F0B-4C42-9B94-B8D8D5504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8322" y="2285999"/>
          <a:ext cx="857250" cy="75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244928</xdr:colOff>
      <xdr:row>11</xdr:row>
      <xdr:rowOff>68036</xdr:rowOff>
    </xdr:from>
    <xdr:to>
      <xdr:col>6</xdr:col>
      <xdr:colOff>966106</xdr:colOff>
      <xdr:row>11</xdr:row>
      <xdr:rowOff>811404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EE7AEFF7-D335-4827-A038-35DCBB674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361714" y="2299607"/>
          <a:ext cx="721178" cy="743368"/>
        </a:xfrm>
        <a:prstGeom prst="rect">
          <a:avLst/>
        </a:prstGeom>
      </xdr:spPr>
    </xdr:pic>
    <xdr:clientData/>
  </xdr:twoCellAnchor>
  <xdr:twoCellAnchor editAs="oneCell">
    <xdr:from>
      <xdr:col>7</xdr:col>
      <xdr:colOff>136071</xdr:colOff>
      <xdr:row>11</xdr:row>
      <xdr:rowOff>54430</xdr:rowOff>
    </xdr:from>
    <xdr:to>
      <xdr:col>7</xdr:col>
      <xdr:colOff>911678</xdr:colOff>
      <xdr:row>11</xdr:row>
      <xdr:rowOff>805258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A001D502-F6C2-4DAC-8A79-FDB3DBB61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572750" y="2286001"/>
          <a:ext cx="775607" cy="750828"/>
        </a:xfrm>
        <a:prstGeom prst="rect">
          <a:avLst/>
        </a:prstGeom>
      </xdr:spPr>
    </xdr:pic>
    <xdr:clientData/>
  </xdr:twoCellAnchor>
  <xdr:oneCellAnchor>
    <xdr:from>
      <xdr:col>8</xdr:col>
      <xdr:colOff>273984</xdr:colOff>
      <xdr:row>15</xdr:row>
      <xdr:rowOff>121584</xdr:rowOff>
    </xdr:from>
    <xdr:ext cx="4337" cy="758100"/>
    <xdr:pic>
      <xdr:nvPicPr>
        <xdr:cNvPr id="43" name="Grafik 42">
          <a:extLst>
            <a:ext uri="{FF2B5EF4-FFF2-40B4-BE49-F238E27FC236}">
              <a16:creationId xmlns:a16="http://schemas.microsoft.com/office/drawing/2014/main" id="{CF107C3B-E494-4CF4-B698-D187ADF66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2520" y="3414513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17</xdr:row>
      <xdr:rowOff>121584</xdr:rowOff>
    </xdr:from>
    <xdr:ext cx="4337" cy="758100"/>
    <xdr:pic>
      <xdr:nvPicPr>
        <xdr:cNvPr id="44" name="Grafik 43">
          <a:extLst>
            <a:ext uri="{FF2B5EF4-FFF2-40B4-BE49-F238E27FC236}">
              <a16:creationId xmlns:a16="http://schemas.microsoft.com/office/drawing/2014/main" id="{D6CD023D-7039-4967-95F5-EC594EF9D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2520" y="3414513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19</xdr:row>
      <xdr:rowOff>121584</xdr:rowOff>
    </xdr:from>
    <xdr:ext cx="4337" cy="758100"/>
    <xdr:pic>
      <xdr:nvPicPr>
        <xdr:cNvPr id="45" name="Grafik 44">
          <a:extLst>
            <a:ext uri="{FF2B5EF4-FFF2-40B4-BE49-F238E27FC236}">
              <a16:creationId xmlns:a16="http://schemas.microsoft.com/office/drawing/2014/main" id="{FB3ADB95-3137-4E9A-9CC9-BDD155161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2520" y="3414513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21</xdr:row>
      <xdr:rowOff>121584</xdr:rowOff>
    </xdr:from>
    <xdr:ext cx="4337" cy="758100"/>
    <xdr:pic>
      <xdr:nvPicPr>
        <xdr:cNvPr id="46" name="Grafik 45">
          <a:extLst>
            <a:ext uri="{FF2B5EF4-FFF2-40B4-BE49-F238E27FC236}">
              <a16:creationId xmlns:a16="http://schemas.microsoft.com/office/drawing/2014/main" id="{B4FE35F5-4891-49E9-AF14-C66EF1384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2520" y="3414513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23</xdr:row>
      <xdr:rowOff>121584</xdr:rowOff>
    </xdr:from>
    <xdr:ext cx="4337" cy="758100"/>
    <xdr:pic>
      <xdr:nvPicPr>
        <xdr:cNvPr id="47" name="Grafik 46">
          <a:extLst>
            <a:ext uri="{FF2B5EF4-FFF2-40B4-BE49-F238E27FC236}">
              <a16:creationId xmlns:a16="http://schemas.microsoft.com/office/drawing/2014/main" id="{9B5E7036-E694-4F1C-A43E-31DCB6103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2520" y="3414513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95250</xdr:colOff>
      <xdr:row>11</xdr:row>
      <xdr:rowOff>81643</xdr:rowOff>
    </xdr:from>
    <xdr:to>
      <xdr:col>3</xdr:col>
      <xdr:colOff>1088572</xdr:colOff>
      <xdr:row>11</xdr:row>
      <xdr:rowOff>841534</xdr:rowOff>
    </xdr:to>
    <xdr:pic>
      <xdr:nvPicPr>
        <xdr:cNvPr id="48" name="Grafik 75">
          <a:extLst>
            <a:ext uri="{FF2B5EF4-FFF2-40B4-BE49-F238E27FC236}">
              <a16:creationId xmlns:a16="http://schemas.microsoft.com/office/drawing/2014/main" id="{D1536AB3-6AC5-4147-B261-F3CB33827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2300968"/>
          <a:ext cx="993322" cy="759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284512</xdr:colOff>
      <xdr:row>11</xdr:row>
      <xdr:rowOff>61850</xdr:rowOff>
    </xdr:from>
    <xdr:ext cx="918882" cy="816354"/>
    <xdr:pic>
      <xdr:nvPicPr>
        <xdr:cNvPr id="49" name="Grafik 48">
          <a:extLst>
            <a:ext uri="{FF2B5EF4-FFF2-40B4-BE49-F238E27FC236}">
              <a16:creationId xmlns:a16="http://schemas.microsoft.com/office/drawing/2014/main" id="{9A10E6F9-A6FD-419D-A588-FD8B3BF7F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2590330" y="2278577"/>
          <a:ext cx="918882" cy="816354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11</xdr:row>
      <xdr:rowOff>121584</xdr:rowOff>
    </xdr:from>
    <xdr:ext cx="4337" cy="765028"/>
    <xdr:pic>
      <xdr:nvPicPr>
        <xdr:cNvPr id="50" name="Grafik 49">
          <a:extLst>
            <a:ext uri="{FF2B5EF4-FFF2-40B4-BE49-F238E27FC236}">
              <a16:creationId xmlns:a16="http://schemas.microsoft.com/office/drawing/2014/main" id="{409986E4-BD8F-46C0-8C03-65C3B7FB0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9211" y="2338311"/>
          <a:ext cx="4337" cy="765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273984</xdr:colOff>
      <xdr:row>11</xdr:row>
      <xdr:rowOff>121584</xdr:rowOff>
    </xdr:from>
    <xdr:ext cx="4337" cy="765028"/>
    <xdr:pic>
      <xdr:nvPicPr>
        <xdr:cNvPr id="52" name="Grafik 51">
          <a:extLst>
            <a:ext uri="{FF2B5EF4-FFF2-40B4-BE49-F238E27FC236}">
              <a16:creationId xmlns:a16="http://schemas.microsoft.com/office/drawing/2014/main" id="{26948156-887E-4419-A105-883EE9D24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9939" y="2338311"/>
          <a:ext cx="4337" cy="765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38101</xdr:colOff>
      <xdr:row>11</xdr:row>
      <xdr:rowOff>76200</xdr:rowOff>
    </xdr:from>
    <xdr:ext cx="1173493" cy="720000"/>
    <xdr:pic>
      <xdr:nvPicPr>
        <xdr:cNvPr id="53" name="Grafik 52">
          <a:extLst>
            <a:ext uri="{FF2B5EF4-FFF2-40B4-BE49-F238E27FC236}">
              <a16:creationId xmlns:a16="http://schemas.microsoft.com/office/drawing/2014/main" id="{D78B1EAB-059F-4705-898B-C8A0B6EE9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854056" y="2292927"/>
          <a:ext cx="1173493" cy="720000"/>
        </a:xfrm>
        <a:prstGeom prst="rect">
          <a:avLst/>
        </a:prstGeom>
      </xdr:spPr>
    </xdr:pic>
    <xdr:clientData/>
  </xdr:oneCellAnchor>
  <xdr:twoCellAnchor editAs="oneCell">
    <xdr:from>
      <xdr:col>11</xdr:col>
      <xdr:colOff>225136</xdr:colOff>
      <xdr:row>11</xdr:row>
      <xdr:rowOff>86591</xdr:rowOff>
    </xdr:from>
    <xdr:to>
      <xdr:col>11</xdr:col>
      <xdr:colOff>1160317</xdr:colOff>
      <xdr:row>11</xdr:row>
      <xdr:rowOff>802004</xdr:rowOff>
    </xdr:to>
    <xdr:pic>
      <xdr:nvPicPr>
        <xdr:cNvPr id="54" name="Grafik 75">
          <a:extLst>
            <a:ext uri="{FF2B5EF4-FFF2-40B4-BE49-F238E27FC236}">
              <a16:creationId xmlns:a16="http://schemas.microsoft.com/office/drawing/2014/main" id="{18D3C6CA-0715-4F43-9640-ECCF77032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1091" y="2303318"/>
          <a:ext cx="935181" cy="715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34</xdr:row>
      <xdr:rowOff>161924</xdr:rowOff>
    </xdr:from>
    <xdr:to>
      <xdr:col>2</xdr:col>
      <xdr:colOff>17835</xdr:colOff>
      <xdr:row>40</xdr:row>
      <xdr:rowOff>66675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9877424"/>
          <a:ext cx="656010" cy="1047751"/>
        </a:xfrm>
        <a:prstGeom prst="rect">
          <a:avLst/>
        </a:prstGeom>
      </xdr:spPr>
    </xdr:pic>
    <xdr:clientData/>
  </xdr:twoCellAnchor>
  <xdr:twoCellAnchor editAs="oneCell">
    <xdr:from>
      <xdr:col>17</xdr:col>
      <xdr:colOff>156882</xdr:colOff>
      <xdr:row>12</xdr:row>
      <xdr:rowOff>81243</xdr:rowOff>
    </xdr:from>
    <xdr:to>
      <xdr:col>17</xdr:col>
      <xdr:colOff>160257</xdr:colOff>
      <xdr:row>12</xdr:row>
      <xdr:rowOff>188281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8882" y="1157568"/>
          <a:ext cx="6150" cy="164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273984</xdr:colOff>
      <xdr:row>12</xdr:row>
      <xdr:rowOff>121584</xdr:rowOff>
    </xdr:from>
    <xdr:to>
      <xdr:col>6</xdr:col>
      <xdr:colOff>278321</xdr:colOff>
      <xdr:row>13</xdr:row>
      <xdr:rowOff>3384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04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319368</xdr:colOff>
      <xdr:row>12</xdr:row>
      <xdr:rowOff>138953</xdr:rowOff>
    </xdr:from>
    <xdr:to>
      <xdr:col>7</xdr:col>
      <xdr:colOff>323705</xdr:colOff>
      <xdr:row>12</xdr:row>
      <xdr:rowOff>188841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3593" y="1215278"/>
          <a:ext cx="4337" cy="107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230281</xdr:colOff>
      <xdr:row>12</xdr:row>
      <xdr:rowOff>101974</xdr:rowOff>
    </xdr:from>
    <xdr:to>
      <xdr:col>3</xdr:col>
      <xdr:colOff>230281</xdr:colOff>
      <xdr:row>12</xdr:row>
      <xdr:rowOff>187926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206" y="1178299"/>
          <a:ext cx="0" cy="143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268381</xdr:colOff>
      <xdr:row>12</xdr:row>
      <xdr:rowOff>90768</xdr:rowOff>
    </xdr:from>
    <xdr:to>
      <xdr:col>4</xdr:col>
      <xdr:colOff>268381</xdr:colOff>
      <xdr:row>12</xdr:row>
      <xdr:rowOff>186245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3081" y="1167093"/>
          <a:ext cx="0" cy="152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12</xdr:row>
      <xdr:rowOff>69948</xdr:rowOff>
    </xdr:from>
    <xdr:to>
      <xdr:col>20</xdr:col>
      <xdr:colOff>3312</xdr:colOff>
      <xdr:row>12</xdr:row>
      <xdr:rowOff>185879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60378" y="1146273"/>
          <a:ext cx="3312" cy="173081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12</xdr:row>
      <xdr:rowOff>76200</xdr:rowOff>
    </xdr:from>
    <xdr:to>
      <xdr:col>5</xdr:col>
      <xdr:colOff>838200</xdr:colOff>
      <xdr:row>12</xdr:row>
      <xdr:rowOff>821633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1152525"/>
          <a:ext cx="466725" cy="745433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57150</xdr:rowOff>
    </xdr:from>
    <xdr:to>
      <xdr:col>2</xdr:col>
      <xdr:colOff>1181641</xdr:colOff>
      <xdr:row>12</xdr:row>
      <xdr:rowOff>777150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5825" y="1133475"/>
          <a:ext cx="1114966" cy="7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12</xdr:row>
      <xdr:rowOff>38100</xdr:rowOff>
    </xdr:from>
    <xdr:to>
      <xdr:col>3</xdr:col>
      <xdr:colOff>1163211</xdr:colOff>
      <xdr:row>12</xdr:row>
      <xdr:rowOff>758100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19325" y="1114425"/>
          <a:ext cx="1010811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12</xdr:row>
      <xdr:rowOff>104775</xdr:rowOff>
    </xdr:from>
    <xdr:to>
      <xdr:col>4</xdr:col>
      <xdr:colOff>1232951</xdr:colOff>
      <xdr:row>12</xdr:row>
      <xdr:rowOff>824775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95675" y="1181100"/>
          <a:ext cx="1051976" cy="72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323850</xdr:colOff>
      <xdr:row>12</xdr:row>
      <xdr:rowOff>19050</xdr:rowOff>
    </xdr:from>
    <xdr:to>
      <xdr:col>6</xdr:col>
      <xdr:colOff>876300</xdr:colOff>
      <xdr:row>12</xdr:row>
      <xdr:rowOff>847725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10300" y="1095375"/>
          <a:ext cx="552450" cy="828675"/>
        </a:xfrm>
        <a:prstGeom prst="rect">
          <a:avLst/>
        </a:prstGeom>
      </xdr:spPr>
    </xdr:pic>
    <xdr:clientData/>
  </xdr:twoCellAnchor>
  <xdr:twoCellAnchor editAs="oneCell">
    <xdr:from>
      <xdr:col>7</xdr:col>
      <xdr:colOff>333374</xdr:colOff>
      <xdr:row>12</xdr:row>
      <xdr:rowOff>57149</xdr:rowOff>
    </xdr:from>
    <xdr:to>
      <xdr:col>7</xdr:col>
      <xdr:colOff>857249</xdr:colOff>
      <xdr:row>12</xdr:row>
      <xdr:rowOff>842962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67599" y="1133474"/>
          <a:ext cx="523875" cy="785813"/>
        </a:xfrm>
        <a:prstGeom prst="rect">
          <a:avLst/>
        </a:prstGeom>
      </xdr:spPr>
    </xdr:pic>
    <xdr:clientData/>
  </xdr:twoCellAnchor>
  <xdr:oneCellAnchor>
    <xdr:from>
      <xdr:col>6</xdr:col>
      <xdr:colOff>273984</xdr:colOff>
      <xdr:row>14</xdr:row>
      <xdr:rowOff>121584</xdr:rowOff>
    </xdr:from>
    <xdr:ext cx="4337" cy="759756"/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3955" y="3382496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15</xdr:row>
      <xdr:rowOff>121584</xdr:rowOff>
    </xdr:from>
    <xdr:ext cx="4337" cy="759756"/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16</xdr:row>
      <xdr:rowOff>121584</xdr:rowOff>
    </xdr:from>
    <xdr:ext cx="4337" cy="759756"/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17</xdr:row>
      <xdr:rowOff>121584</xdr:rowOff>
    </xdr:from>
    <xdr:ext cx="4337" cy="759756"/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18</xdr:row>
      <xdr:rowOff>121584</xdr:rowOff>
    </xdr:from>
    <xdr:ext cx="4337" cy="759756"/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19</xdr:row>
      <xdr:rowOff>121584</xdr:rowOff>
    </xdr:from>
    <xdr:ext cx="4337" cy="759756"/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20</xdr:row>
      <xdr:rowOff>121584</xdr:rowOff>
    </xdr:from>
    <xdr:ext cx="4337" cy="759756"/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21</xdr:row>
      <xdr:rowOff>121584</xdr:rowOff>
    </xdr:from>
    <xdr:ext cx="4337" cy="759756"/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22</xdr:row>
      <xdr:rowOff>121584</xdr:rowOff>
    </xdr:from>
    <xdr:ext cx="4337" cy="759756"/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23</xdr:row>
      <xdr:rowOff>121584</xdr:rowOff>
    </xdr:from>
    <xdr:ext cx="4337" cy="759756"/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24</xdr:row>
      <xdr:rowOff>121584</xdr:rowOff>
    </xdr:from>
    <xdr:ext cx="4337" cy="759756"/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350794</xdr:colOff>
      <xdr:row>1</xdr:row>
      <xdr:rowOff>140804</xdr:rowOff>
    </xdr:from>
    <xdr:to>
      <xdr:col>2</xdr:col>
      <xdr:colOff>678877</xdr:colOff>
      <xdr:row>4</xdr:row>
      <xdr:rowOff>92430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47147" y="331304"/>
          <a:ext cx="2524436" cy="523126"/>
        </a:xfrm>
        <a:prstGeom prst="rect">
          <a:avLst/>
        </a:prstGeom>
      </xdr:spPr>
    </xdr:pic>
    <xdr:clientData/>
  </xdr:twoCellAnchor>
  <xdr:twoCellAnchor editAs="oneCell">
    <xdr:from>
      <xdr:col>6</xdr:col>
      <xdr:colOff>273984</xdr:colOff>
      <xdr:row>12</xdr:row>
      <xdr:rowOff>121584</xdr:rowOff>
    </xdr:from>
    <xdr:to>
      <xdr:col>6</xdr:col>
      <xdr:colOff>278321</xdr:colOff>
      <xdr:row>12</xdr:row>
      <xdr:rowOff>193884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21504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56030</xdr:rowOff>
    </xdr:from>
    <xdr:to>
      <xdr:col>1</xdr:col>
      <xdr:colOff>155907</xdr:colOff>
      <xdr:row>4</xdr:row>
      <xdr:rowOff>174934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246530"/>
          <a:ext cx="2352260" cy="690404"/>
        </a:xfrm>
        <a:prstGeom prst="rect">
          <a:avLst/>
        </a:prstGeom>
      </xdr:spPr>
    </xdr:pic>
    <xdr:clientData/>
  </xdr:twoCellAnchor>
  <xdr:twoCellAnchor editAs="oneCell">
    <xdr:from>
      <xdr:col>17</xdr:col>
      <xdr:colOff>65786</xdr:colOff>
      <xdr:row>12</xdr:row>
      <xdr:rowOff>33618</xdr:rowOff>
    </xdr:from>
    <xdr:to>
      <xdr:col>17</xdr:col>
      <xdr:colOff>1233426</xdr:colOff>
      <xdr:row>12</xdr:row>
      <xdr:rowOff>795617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1FD87130-0FB3-4349-BFB9-491376209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639286" y="2420471"/>
          <a:ext cx="1167640" cy="761999"/>
        </a:xfrm>
        <a:prstGeom prst="rect">
          <a:avLst/>
        </a:prstGeom>
      </xdr:spPr>
    </xdr:pic>
    <xdr:clientData/>
  </xdr:twoCellAnchor>
  <xdr:twoCellAnchor editAs="oneCell">
    <xdr:from>
      <xdr:col>18</xdr:col>
      <xdr:colOff>112059</xdr:colOff>
      <xdr:row>12</xdr:row>
      <xdr:rowOff>100853</xdr:rowOff>
    </xdr:from>
    <xdr:to>
      <xdr:col>18</xdr:col>
      <xdr:colOff>1245030</xdr:colOff>
      <xdr:row>12</xdr:row>
      <xdr:rowOff>856973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F16B9F4C-B6FD-4849-BC14-C0DCEFB48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030265" y="2487706"/>
          <a:ext cx="1142496" cy="7561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117335</xdr:colOff>
      <xdr:row>12</xdr:row>
      <xdr:rowOff>44824</xdr:rowOff>
    </xdr:from>
    <xdr:to>
      <xdr:col>19</xdr:col>
      <xdr:colOff>1244475</xdr:colOff>
      <xdr:row>12</xdr:row>
      <xdr:rowOff>862854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3961FC87-76D3-4E31-98A3-70ECE2E8C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380247" y="2431677"/>
          <a:ext cx="1203340" cy="818030"/>
        </a:xfrm>
        <a:prstGeom prst="rect">
          <a:avLst/>
        </a:prstGeom>
      </xdr:spPr>
    </xdr:pic>
    <xdr:clientData/>
  </xdr:twoCellAnchor>
  <xdr:twoCellAnchor editAs="oneCell">
    <xdr:from>
      <xdr:col>8</xdr:col>
      <xdr:colOff>292966</xdr:colOff>
      <xdr:row>12</xdr:row>
      <xdr:rowOff>44823</xdr:rowOff>
    </xdr:from>
    <xdr:to>
      <xdr:col>8</xdr:col>
      <xdr:colOff>952500</xdr:colOff>
      <xdr:row>12</xdr:row>
      <xdr:rowOff>853076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6AF1815D-E298-4A28-A398-F0E5E20F0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832348" y="2431676"/>
          <a:ext cx="659534" cy="808253"/>
        </a:xfrm>
        <a:prstGeom prst="rect">
          <a:avLst/>
        </a:prstGeom>
      </xdr:spPr>
    </xdr:pic>
    <xdr:clientData/>
  </xdr:twoCellAnchor>
  <xdr:twoCellAnchor editAs="oneCell">
    <xdr:from>
      <xdr:col>11</xdr:col>
      <xdr:colOff>324970</xdr:colOff>
      <xdr:row>12</xdr:row>
      <xdr:rowOff>33617</xdr:rowOff>
    </xdr:from>
    <xdr:to>
      <xdr:col>11</xdr:col>
      <xdr:colOff>984504</xdr:colOff>
      <xdr:row>12</xdr:row>
      <xdr:rowOff>841870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7F3FF134-D988-4D4E-A1CC-371409717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8470" y="2420470"/>
          <a:ext cx="659534" cy="808253"/>
        </a:xfrm>
        <a:prstGeom prst="rect">
          <a:avLst/>
        </a:prstGeom>
      </xdr:spPr>
    </xdr:pic>
    <xdr:clientData/>
  </xdr:twoCellAnchor>
  <xdr:twoCellAnchor editAs="oneCell">
    <xdr:from>
      <xdr:col>15</xdr:col>
      <xdr:colOff>371501</xdr:colOff>
      <xdr:row>12</xdr:row>
      <xdr:rowOff>32060</xdr:rowOff>
    </xdr:from>
    <xdr:to>
      <xdr:col>15</xdr:col>
      <xdr:colOff>927738</xdr:colOff>
      <xdr:row>12</xdr:row>
      <xdr:rowOff>829235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847661A4-8F27-4339-B7FB-E424AD05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0979119" y="2418913"/>
          <a:ext cx="556237" cy="797175"/>
        </a:xfrm>
        <a:prstGeom prst="rect">
          <a:avLst/>
        </a:prstGeom>
      </xdr:spPr>
    </xdr:pic>
    <xdr:clientData/>
  </xdr:twoCellAnchor>
  <xdr:twoCellAnchor editAs="oneCell">
    <xdr:from>
      <xdr:col>16</xdr:col>
      <xdr:colOff>336176</xdr:colOff>
      <xdr:row>12</xdr:row>
      <xdr:rowOff>43039</xdr:rowOff>
    </xdr:from>
    <xdr:to>
      <xdr:col>16</xdr:col>
      <xdr:colOff>917078</xdr:colOff>
      <xdr:row>12</xdr:row>
      <xdr:rowOff>851646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21095999-98B6-4353-B978-F33B7CF03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288500" y="2429892"/>
          <a:ext cx="580902" cy="808607"/>
        </a:xfrm>
        <a:prstGeom prst="rect">
          <a:avLst/>
        </a:prstGeom>
      </xdr:spPr>
    </xdr:pic>
    <xdr:clientData/>
  </xdr:twoCellAnchor>
  <xdr:twoCellAnchor editAs="oneCell">
    <xdr:from>
      <xdr:col>10</xdr:col>
      <xdr:colOff>302559</xdr:colOff>
      <xdr:row>12</xdr:row>
      <xdr:rowOff>56029</xdr:rowOff>
    </xdr:from>
    <xdr:to>
      <xdr:col>10</xdr:col>
      <xdr:colOff>941294</xdr:colOff>
      <xdr:row>12</xdr:row>
      <xdr:rowOff>851913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1FDECDE6-F276-4C24-8AF0-BB2E0E8F4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531353" y="2442882"/>
          <a:ext cx="638735" cy="795884"/>
        </a:xfrm>
        <a:prstGeom prst="rect">
          <a:avLst/>
        </a:prstGeom>
      </xdr:spPr>
    </xdr:pic>
    <xdr:clientData/>
  </xdr:twoCellAnchor>
  <xdr:twoCellAnchor editAs="oneCell">
    <xdr:from>
      <xdr:col>13</xdr:col>
      <xdr:colOff>268940</xdr:colOff>
      <xdr:row>12</xdr:row>
      <xdr:rowOff>56029</xdr:rowOff>
    </xdr:from>
    <xdr:to>
      <xdr:col>13</xdr:col>
      <xdr:colOff>907675</xdr:colOff>
      <xdr:row>12</xdr:row>
      <xdr:rowOff>851913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EC697875-81F4-4527-AE3D-B2924DDC8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531852" y="2442882"/>
          <a:ext cx="638735" cy="795884"/>
        </a:xfrm>
        <a:prstGeom prst="rect">
          <a:avLst/>
        </a:prstGeom>
      </xdr:spPr>
    </xdr:pic>
    <xdr:clientData/>
  </xdr:twoCellAnchor>
  <xdr:twoCellAnchor editAs="oneCell">
    <xdr:from>
      <xdr:col>9</xdr:col>
      <xdr:colOff>302560</xdr:colOff>
      <xdr:row>12</xdr:row>
      <xdr:rowOff>44826</xdr:rowOff>
    </xdr:from>
    <xdr:to>
      <xdr:col>9</xdr:col>
      <xdr:colOff>952502</xdr:colOff>
      <xdr:row>12</xdr:row>
      <xdr:rowOff>852079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29D13A89-F03A-4B05-8704-BE16F1BFB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4186648" y="2431679"/>
          <a:ext cx="649942" cy="807253"/>
        </a:xfrm>
        <a:prstGeom prst="rect">
          <a:avLst/>
        </a:prstGeom>
      </xdr:spPr>
    </xdr:pic>
    <xdr:clientData/>
  </xdr:twoCellAnchor>
  <xdr:twoCellAnchor editAs="oneCell">
    <xdr:from>
      <xdr:col>12</xdr:col>
      <xdr:colOff>336177</xdr:colOff>
      <xdr:row>12</xdr:row>
      <xdr:rowOff>56030</xdr:rowOff>
    </xdr:from>
    <xdr:to>
      <xdr:col>12</xdr:col>
      <xdr:colOff>986119</xdr:colOff>
      <xdr:row>12</xdr:row>
      <xdr:rowOff>863283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C334032B-B637-4AD1-A568-DD2870574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8254383" y="2442883"/>
          <a:ext cx="649942" cy="807253"/>
        </a:xfrm>
        <a:prstGeom prst="rect">
          <a:avLst/>
        </a:prstGeom>
      </xdr:spPr>
    </xdr:pic>
    <xdr:clientData/>
  </xdr:twoCellAnchor>
  <xdr:twoCellAnchor editAs="oneCell">
    <xdr:from>
      <xdr:col>14</xdr:col>
      <xdr:colOff>140674</xdr:colOff>
      <xdr:row>12</xdr:row>
      <xdr:rowOff>44824</xdr:rowOff>
    </xdr:from>
    <xdr:to>
      <xdr:col>15</xdr:col>
      <xdr:colOff>2739</xdr:colOff>
      <xdr:row>12</xdr:row>
      <xdr:rowOff>840441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id="{78BDF4AD-1680-4E28-999B-5EBF6195A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0748292" y="2431677"/>
          <a:ext cx="1195565" cy="795617"/>
        </a:xfrm>
        <a:prstGeom prst="rect">
          <a:avLst/>
        </a:prstGeom>
      </xdr:spPr>
    </xdr:pic>
    <xdr:clientData/>
  </xdr:twoCellAnchor>
  <xdr:oneCellAnchor>
    <xdr:from>
      <xdr:col>6</xdr:col>
      <xdr:colOff>273984</xdr:colOff>
      <xdr:row>16</xdr:row>
      <xdr:rowOff>121584</xdr:rowOff>
    </xdr:from>
    <xdr:ext cx="4337" cy="759756"/>
    <xdr:pic>
      <xdr:nvPicPr>
        <xdr:cNvPr id="46" name="Grafik 45">
          <a:extLst>
            <a:ext uri="{FF2B5EF4-FFF2-40B4-BE49-F238E27FC236}">
              <a16:creationId xmlns:a16="http://schemas.microsoft.com/office/drawing/2014/main" id="{801D5922-BD5B-4605-B4C0-827802CEE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805" y="3768298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18</xdr:row>
      <xdr:rowOff>121584</xdr:rowOff>
    </xdr:from>
    <xdr:ext cx="4337" cy="759756"/>
    <xdr:pic>
      <xdr:nvPicPr>
        <xdr:cNvPr id="47" name="Grafik 46">
          <a:extLst>
            <a:ext uri="{FF2B5EF4-FFF2-40B4-BE49-F238E27FC236}">
              <a16:creationId xmlns:a16="http://schemas.microsoft.com/office/drawing/2014/main" id="{711E2CDB-6FFB-4DBA-AE66-3446FA1E3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805" y="3768298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20</xdr:row>
      <xdr:rowOff>121584</xdr:rowOff>
    </xdr:from>
    <xdr:ext cx="4337" cy="759756"/>
    <xdr:pic>
      <xdr:nvPicPr>
        <xdr:cNvPr id="48" name="Grafik 47">
          <a:extLst>
            <a:ext uri="{FF2B5EF4-FFF2-40B4-BE49-F238E27FC236}">
              <a16:creationId xmlns:a16="http://schemas.microsoft.com/office/drawing/2014/main" id="{AA894B9E-72DA-425E-86C9-CEE8CCA3A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805" y="3768298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22</xdr:row>
      <xdr:rowOff>121584</xdr:rowOff>
    </xdr:from>
    <xdr:ext cx="4337" cy="759756"/>
    <xdr:pic>
      <xdr:nvPicPr>
        <xdr:cNvPr id="49" name="Grafik 48">
          <a:extLst>
            <a:ext uri="{FF2B5EF4-FFF2-40B4-BE49-F238E27FC236}">
              <a16:creationId xmlns:a16="http://schemas.microsoft.com/office/drawing/2014/main" id="{1A974B4E-1B4C-4A9E-90AB-E6A3EF5D1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805" y="3768298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24</xdr:row>
      <xdr:rowOff>121584</xdr:rowOff>
    </xdr:from>
    <xdr:ext cx="4337" cy="759756"/>
    <xdr:pic>
      <xdr:nvPicPr>
        <xdr:cNvPr id="50" name="Grafik 49">
          <a:extLst>
            <a:ext uri="{FF2B5EF4-FFF2-40B4-BE49-F238E27FC236}">
              <a16:creationId xmlns:a16="http://schemas.microsoft.com/office/drawing/2014/main" id="{FF9B377F-7482-4EBD-BAC5-C5B3574EE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805" y="3768298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33</xdr:row>
      <xdr:rowOff>161924</xdr:rowOff>
    </xdr:from>
    <xdr:to>
      <xdr:col>2</xdr:col>
      <xdr:colOff>17835</xdr:colOff>
      <xdr:row>39</xdr:row>
      <xdr:rowOff>66675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9877424"/>
          <a:ext cx="17835" cy="1047751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</xdr:row>
      <xdr:rowOff>81243</xdr:rowOff>
    </xdr:from>
    <xdr:to>
      <xdr:col>16</xdr:col>
      <xdr:colOff>0</xdr:colOff>
      <xdr:row>11</xdr:row>
      <xdr:rowOff>188281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8882" y="1157568"/>
          <a:ext cx="3375" cy="107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121584</xdr:rowOff>
    </xdr:from>
    <xdr:to>
      <xdr:col>16</xdr:col>
      <xdr:colOff>0</xdr:colOff>
      <xdr:row>12</xdr:row>
      <xdr:rowOff>3384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04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138953</xdr:rowOff>
    </xdr:from>
    <xdr:to>
      <xdr:col>16</xdr:col>
      <xdr:colOff>0</xdr:colOff>
      <xdr:row>11</xdr:row>
      <xdr:rowOff>188841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3593" y="1215278"/>
          <a:ext cx="4337" cy="49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230281</xdr:colOff>
      <xdr:row>11</xdr:row>
      <xdr:rowOff>101974</xdr:rowOff>
    </xdr:from>
    <xdr:to>
      <xdr:col>11</xdr:col>
      <xdr:colOff>230281</xdr:colOff>
      <xdr:row>11</xdr:row>
      <xdr:rowOff>187926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206" y="1178299"/>
          <a:ext cx="0" cy="85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268381</xdr:colOff>
      <xdr:row>11</xdr:row>
      <xdr:rowOff>90768</xdr:rowOff>
    </xdr:from>
    <xdr:to>
      <xdr:col>12</xdr:col>
      <xdr:colOff>268381</xdr:colOff>
      <xdr:row>11</xdr:row>
      <xdr:rowOff>186245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3081" y="1167093"/>
          <a:ext cx="0" cy="95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69948</xdr:rowOff>
    </xdr:from>
    <xdr:to>
      <xdr:col>16</xdr:col>
      <xdr:colOff>0</xdr:colOff>
      <xdr:row>11</xdr:row>
      <xdr:rowOff>185879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60378" y="1146273"/>
          <a:ext cx="3312" cy="115931"/>
        </a:xfrm>
        <a:prstGeom prst="rect">
          <a:avLst/>
        </a:prstGeom>
      </xdr:spPr>
    </xdr:pic>
    <xdr:clientData/>
  </xdr:twoCellAnchor>
  <xdr:twoCellAnchor editAs="oneCell">
    <xdr:from>
      <xdr:col>15</xdr:col>
      <xdr:colOff>371475</xdr:colOff>
      <xdr:row>11</xdr:row>
      <xdr:rowOff>76200</xdr:rowOff>
    </xdr:from>
    <xdr:to>
      <xdr:col>15</xdr:col>
      <xdr:colOff>371475</xdr:colOff>
      <xdr:row>12</xdr:row>
      <xdr:rowOff>2483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1152525"/>
          <a:ext cx="466725" cy="745433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11</xdr:row>
      <xdr:rowOff>38100</xdr:rowOff>
    </xdr:from>
    <xdr:to>
      <xdr:col>11</xdr:col>
      <xdr:colOff>153561</xdr:colOff>
      <xdr:row>11</xdr:row>
      <xdr:rowOff>243750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19325" y="1114425"/>
          <a:ext cx="1010811" cy="72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180975</xdr:colOff>
      <xdr:row>11</xdr:row>
      <xdr:rowOff>104775</xdr:rowOff>
    </xdr:from>
    <xdr:to>
      <xdr:col>12</xdr:col>
      <xdr:colOff>185201</xdr:colOff>
      <xdr:row>11</xdr:row>
      <xdr:rowOff>243750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95675" y="1181100"/>
          <a:ext cx="1051976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11</xdr:row>
      <xdr:rowOff>38100</xdr:rowOff>
    </xdr:from>
    <xdr:to>
      <xdr:col>2</xdr:col>
      <xdr:colOff>996095</xdr:colOff>
      <xdr:row>11</xdr:row>
      <xdr:rowOff>838200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66950" y="1114425"/>
          <a:ext cx="777020" cy="800100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</xdr:colOff>
      <xdr:row>11</xdr:row>
      <xdr:rowOff>104775</xdr:rowOff>
    </xdr:from>
    <xdr:to>
      <xdr:col>11</xdr:col>
      <xdr:colOff>1111268</xdr:colOff>
      <xdr:row>11</xdr:row>
      <xdr:rowOff>824775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52800" y="1181100"/>
          <a:ext cx="1054118" cy="72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200025</xdr:colOff>
      <xdr:row>11</xdr:row>
      <xdr:rowOff>57151</xdr:rowOff>
    </xdr:from>
    <xdr:to>
      <xdr:col>12</xdr:col>
      <xdr:colOff>1009650</xdr:colOff>
      <xdr:row>11</xdr:row>
      <xdr:rowOff>862645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43450" y="1133476"/>
          <a:ext cx="809625" cy="805494"/>
        </a:xfrm>
        <a:prstGeom prst="rect">
          <a:avLst/>
        </a:prstGeom>
      </xdr:spPr>
    </xdr:pic>
    <xdr:clientData/>
  </xdr:twoCellAnchor>
  <xdr:oneCellAnchor>
    <xdr:from>
      <xdr:col>16</xdr:col>
      <xdr:colOff>0</xdr:colOff>
      <xdr:row>13</xdr:row>
      <xdr:rowOff>76200</xdr:rowOff>
    </xdr:from>
    <xdr:ext cx="0" cy="802583"/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14</xdr:row>
      <xdr:rowOff>76200</xdr:rowOff>
    </xdr:from>
    <xdr:ext cx="0" cy="802583"/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15</xdr:row>
      <xdr:rowOff>76200</xdr:rowOff>
    </xdr:from>
    <xdr:ext cx="0" cy="802583"/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16</xdr:row>
      <xdr:rowOff>76200</xdr:rowOff>
    </xdr:from>
    <xdr:ext cx="0" cy="802583"/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17</xdr:row>
      <xdr:rowOff>76200</xdr:rowOff>
    </xdr:from>
    <xdr:ext cx="0" cy="802583"/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18</xdr:row>
      <xdr:rowOff>76200</xdr:rowOff>
    </xdr:from>
    <xdr:ext cx="0" cy="802583"/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19</xdr:row>
      <xdr:rowOff>76200</xdr:rowOff>
    </xdr:from>
    <xdr:ext cx="0" cy="802583"/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20</xdr:row>
      <xdr:rowOff>76200</xdr:rowOff>
    </xdr:from>
    <xdr:ext cx="0" cy="802583"/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21</xdr:row>
      <xdr:rowOff>76200</xdr:rowOff>
    </xdr:from>
    <xdr:ext cx="0" cy="802583"/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22</xdr:row>
      <xdr:rowOff>76200</xdr:rowOff>
    </xdr:from>
    <xdr:ext cx="0" cy="802583"/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23</xdr:row>
      <xdr:rowOff>76200</xdr:rowOff>
    </xdr:from>
    <xdr:ext cx="0" cy="802583"/>
    <xdr:pic>
      <xdr:nvPicPr>
        <xdr:cNvPr id="29" name="Grafik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twoCellAnchor editAs="oneCell">
    <xdr:from>
      <xdr:col>1</xdr:col>
      <xdr:colOff>142875</xdr:colOff>
      <xdr:row>0</xdr:row>
      <xdr:rowOff>180974</xdr:rowOff>
    </xdr:from>
    <xdr:to>
      <xdr:col>2</xdr:col>
      <xdr:colOff>470432</xdr:colOff>
      <xdr:row>3</xdr:row>
      <xdr:rowOff>133349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90750" y="371474"/>
          <a:ext cx="2375432" cy="52387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</xdr:row>
      <xdr:rowOff>121584</xdr:rowOff>
    </xdr:from>
    <xdr:to>
      <xdr:col>16</xdr:col>
      <xdr:colOff>0</xdr:colOff>
      <xdr:row>11</xdr:row>
      <xdr:rowOff>193884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21504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142876</xdr:rowOff>
    </xdr:from>
    <xdr:to>
      <xdr:col>1</xdr:col>
      <xdr:colOff>57655</xdr:colOff>
      <xdr:row>3</xdr:row>
      <xdr:rowOff>180976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8575" y="333376"/>
          <a:ext cx="2076955" cy="609600"/>
        </a:xfrm>
        <a:prstGeom prst="rect">
          <a:avLst/>
        </a:prstGeom>
      </xdr:spPr>
    </xdr:pic>
    <xdr:clientData/>
  </xdr:twoCellAnchor>
  <xdr:oneCellAnchor>
    <xdr:from>
      <xdr:col>22</xdr:col>
      <xdr:colOff>0</xdr:colOff>
      <xdr:row>11</xdr:row>
      <xdr:rowOff>76200</xdr:rowOff>
    </xdr:from>
    <xdr:ext cx="0" cy="802583"/>
    <xdr:pic>
      <xdr:nvPicPr>
        <xdr:cNvPr id="30" name="Grafik 29">
          <a:extLst>
            <a:ext uri="{FF2B5EF4-FFF2-40B4-BE49-F238E27FC236}">
              <a16:creationId xmlns:a16="http://schemas.microsoft.com/office/drawing/2014/main" id="{F5BE79EB-9C8F-4109-8F6F-DE90267EC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229552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13</xdr:row>
      <xdr:rowOff>76200</xdr:rowOff>
    </xdr:from>
    <xdr:ext cx="0" cy="802583"/>
    <xdr:pic>
      <xdr:nvPicPr>
        <xdr:cNvPr id="35" name="Grafik 34">
          <a:extLst>
            <a:ext uri="{FF2B5EF4-FFF2-40B4-BE49-F238E27FC236}">
              <a16:creationId xmlns:a16="http://schemas.microsoft.com/office/drawing/2014/main" id="{D9D4A79A-6E40-4C2E-B19C-8E2CDBCF9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336232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14</xdr:row>
      <xdr:rowOff>76200</xdr:rowOff>
    </xdr:from>
    <xdr:ext cx="0" cy="802583"/>
    <xdr:pic>
      <xdr:nvPicPr>
        <xdr:cNvPr id="36" name="Grafik 35">
          <a:extLst>
            <a:ext uri="{FF2B5EF4-FFF2-40B4-BE49-F238E27FC236}">
              <a16:creationId xmlns:a16="http://schemas.microsoft.com/office/drawing/2014/main" id="{DB6D8504-BE42-4E16-9654-CDF9131E4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380047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15</xdr:row>
      <xdr:rowOff>76200</xdr:rowOff>
    </xdr:from>
    <xdr:ext cx="0" cy="802583"/>
    <xdr:pic>
      <xdr:nvPicPr>
        <xdr:cNvPr id="37" name="Grafik 36">
          <a:extLst>
            <a:ext uri="{FF2B5EF4-FFF2-40B4-BE49-F238E27FC236}">
              <a16:creationId xmlns:a16="http://schemas.microsoft.com/office/drawing/2014/main" id="{3E8AEED0-E5FC-4DA0-B0C2-A83061387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423862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16</xdr:row>
      <xdr:rowOff>76200</xdr:rowOff>
    </xdr:from>
    <xdr:ext cx="0" cy="802583"/>
    <xdr:pic>
      <xdr:nvPicPr>
        <xdr:cNvPr id="38" name="Grafik 37">
          <a:extLst>
            <a:ext uri="{FF2B5EF4-FFF2-40B4-BE49-F238E27FC236}">
              <a16:creationId xmlns:a16="http://schemas.microsoft.com/office/drawing/2014/main" id="{1BCB1284-F1ED-4F27-850B-054408969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467677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17</xdr:row>
      <xdr:rowOff>76200</xdr:rowOff>
    </xdr:from>
    <xdr:ext cx="0" cy="802583"/>
    <xdr:pic>
      <xdr:nvPicPr>
        <xdr:cNvPr id="39" name="Grafik 38">
          <a:extLst>
            <a:ext uri="{FF2B5EF4-FFF2-40B4-BE49-F238E27FC236}">
              <a16:creationId xmlns:a16="http://schemas.microsoft.com/office/drawing/2014/main" id="{83B27B9A-6594-4A8B-9755-EF1654DED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511492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18</xdr:row>
      <xdr:rowOff>76200</xdr:rowOff>
    </xdr:from>
    <xdr:ext cx="0" cy="802583"/>
    <xdr:pic>
      <xdr:nvPicPr>
        <xdr:cNvPr id="40" name="Grafik 39">
          <a:extLst>
            <a:ext uri="{FF2B5EF4-FFF2-40B4-BE49-F238E27FC236}">
              <a16:creationId xmlns:a16="http://schemas.microsoft.com/office/drawing/2014/main" id="{EBFA61C3-C07C-457E-8540-A7DD11E0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555307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19</xdr:row>
      <xdr:rowOff>76200</xdr:rowOff>
    </xdr:from>
    <xdr:ext cx="0" cy="802583"/>
    <xdr:pic>
      <xdr:nvPicPr>
        <xdr:cNvPr id="41" name="Grafik 40">
          <a:extLst>
            <a:ext uri="{FF2B5EF4-FFF2-40B4-BE49-F238E27FC236}">
              <a16:creationId xmlns:a16="http://schemas.microsoft.com/office/drawing/2014/main" id="{021D1933-7B4B-404E-A3DB-3DD54A6B4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599122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20</xdr:row>
      <xdr:rowOff>76200</xdr:rowOff>
    </xdr:from>
    <xdr:ext cx="0" cy="802583"/>
    <xdr:pic>
      <xdr:nvPicPr>
        <xdr:cNvPr id="42" name="Grafik 41">
          <a:extLst>
            <a:ext uri="{FF2B5EF4-FFF2-40B4-BE49-F238E27FC236}">
              <a16:creationId xmlns:a16="http://schemas.microsoft.com/office/drawing/2014/main" id="{C0E8C666-9D93-4520-A8A5-056656587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642937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21</xdr:row>
      <xdr:rowOff>76200</xdr:rowOff>
    </xdr:from>
    <xdr:ext cx="0" cy="802583"/>
    <xdr:pic>
      <xdr:nvPicPr>
        <xdr:cNvPr id="43" name="Grafik 42">
          <a:extLst>
            <a:ext uri="{FF2B5EF4-FFF2-40B4-BE49-F238E27FC236}">
              <a16:creationId xmlns:a16="http://schemas.microsoft.com/office/drawing/2014/main" id="{D2F21732-477D-4EC7-9DBF-2AF2137E6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686752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22</xdr:row>
      <xdr:rowOff>76200</xdr:rowOff>
    </xdr:from>
    <xdr:ext cx="0" cy="802583"/>
    <xdr:pic>
      <xdr:nvPicPr>
        <xdr:cNvPr id="44" name="Grafik 43">
          <a:extLst>
            <a:ext uri="{FF2B5EF4-FFF2-40B4-BE49-F238E27FC236}">
              <a16:creationId xmlns:a16="http://schemas.microsoft.com/office/drawing/2014/main" id="{BE2CB403-36E5-450C-8873-B58C93F93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730567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23</xdr:row>
      <xdr:rowOff>76200</xdr:rowOff>
    </xdr:from>
    <xdr:ext cx="0" cy="802583"/>
    <xdr:pic>
      <xdr:nvPicPr>
        <xdr:cNvPr id="45" name="Grafik 44">
          <a:extLst>
            <a:ext uri="{FF2B5EF4-FFF2-40B4-BE49-F238E27FC236}">
              <a16:creationId xmlns:a16="http://schemas.microsoft.com/office/drawing/2014/main" id="{2A14F5E4-8C77-4E24-BB38-7256BBC98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774382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11</xdr:row>
      <xdr:rowOff>76200</xdr:rowOff>
    </xdr:from>
    <xdr:ext cx="0" cy="802583"/>
    <xdr:pic>
      <xdr:nvPicPr>
        <xdr:cNvPr id="46" name="Grafik 45">
          <a:extLst>
            <a:ext uri="{FF2B5EF4-FFF2-40B4-BE49-F238E27FC236}">
              <a16:creationId xmlns:a16="http://schemas.microsoft.com/office/drawing/2014/main" id="{04565D8E-21DD-44EB-9265-7D443FD74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229552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13</xdr:row>
      <xdr:rowOff>76200</xdr:rowOff>
    </xdr:from>
    <xdr:ext cx="0" cy="802583"/>
    <xdr:pic>
      <xdr:nvPicPr>
        <xdr:cNvPr id="48" name="Grafik 47">
          <a:extLst>
            <a:ext uri="{FF2B5EF4-FFF2-40B4-BE49-F238E27FC236}">
              <a16:creationId xmlns:a16="http://schemas.microsoft.com/office/drawing/2014/main" id="{019DA18B-5B91-40D4-8E57-54F0255E9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336232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14</xdr:row>
      <xdr:rowOff>76200</xdr:rowOff>
    </xdr:from>
    <xdr:ext cx="0" cy="802583"/>
    <xdr:pic>
      <xdr:nvPicPr>
        <xdr:cNvPr id="49" name="Grafik 48">
          <a:extLst>
            <a:ext uri="{FF2B5EF4-FFF2-40B4-BE49-F238E27FC236}">
              <a16:creationId xmlns:a16="http://schemas.microsoft.com/office/drawing/2014/main" id="{205D75E3-72A5-4D50-8041-6839ACD9A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380047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15</xdr:row>
      <xdr:rowOff>76200</xdr:rowOff>
    </xdr:from>
    <xdr:ext cx="0" cy="802583"/>
    <xdr:pic>
      <xdr:nvPicPr>
        <xdr:cNvPr id="50" name="Grafik 49">
          <a:extLst>
            <a:ext uri="{FF2B5EF4-FFF2-40B4-BE49-F238E27FC236}">
              <a16:creationId xmlns:a16="http://schemas.microsoft.com/office/drawing/2014/main" id="{3C21C8B2-D2EA-47A8-88FD-B79FEFFFE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423862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16</xdr:row>
      <xdr:rowOff>76200</xdr:rowOff>
    </xdr:from>
    <xdr:ext cx="0" cy="802583"/>
    <xdr:pic>
      <xdr:nvPicPr>
        <xdr:cNvPr id="51" name="Grafik 50">
          <a:extLst>
            <a:ext uri="{FF2B5EF4-FFF2-40B4-BE49-F238E27FC236}">
              <a16:creationId xmlns:a16="http://schemas.microsoft.com/office/drawing/2014/main" id="{89792804-116F-40B1-A202-DDEDEDC61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467677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17</xdr:row>
      <xdr:rowOff>76200</xdr:rowOff>
    </xdr:from>
    <xdr:ext cx="0" cy="802583"/>
    <xdr:pic>
      <xdr:nvPicPr>
        <xdr:cNvPr id="52" name="Grafik 51">
          <a:extLst>
            <a:ext uri="{FF2B5EF4-FFF2-40B4-BE49-F238E27FC236}">
              <a16:creationId xmlns:a16="http://schemas.microsoft.com/office/drawing/2014/main" id="{7271864D-0F34-4C47-A5D8-E6C67A2B9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511492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18</xdr:row>
      <xdr:rowOff>76200</xdr:rowOff>
    </xdr:from>
    <xdr:ext cx="0" cy="802583"/>
    <xdr:pic>
      <xdr:nvPicPr>
        <xdr:cNvPr id="53" name="Grafik 52">
          <a:extLst>
            <a:ext uri="{FF2B5EF4-FFF2-40B4-BE49-F238E27FC236}">
              <a16:creationId xmlns:a16="http://schemas.microsoft.com/office/drawing/2014/main" id="{987065F5-AB25-4791-AA51-A3A535B12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555307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19</xdr:row>
      <xdr:rowOff>76200</xdr:rowOff>
    </xdr:from>
    <xdr:ext cx="0" cy="802583"/>
    <xdr:pic>
      <xdr:nvPicPr>
        <xdr:cNvPr id="54" name="Grafik 53">
          <a:extLst>
            <a:ext uri="{FF2B5EF4-FFF2-40B4-BE49-F238E27FC236}">
              <a16:creationId xmlns:a16="http://schemas.microsoft.com/office/drawing/2014/main" id="{9161FDE0-7EAE-467E-86EF-0E23E3300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599122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20</xdr:row>
      <xdr:rowOff>76200</xdr:rowOff>
    </xdr:from>
    <xdr:ext cx="0" cy="802583"/>
    <xdr:pic>
      <xdr:nvPicPr>
        <xdr:cNvPr id="55" name="Grafik 54">
          <a:extLst>
            <a:ext uri="{FF2B5EF4-FFF2-40B4-BE49-F238E27FC236}">
              <a16:creationId xmlns:a16="http://schemas.microsoft.com/office/drawing/2014/main" id="{B73DA21A-9586-4E4C-B730-98B8A031C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642937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21</xdr:row>
      <xdr:rowOff>76200</xdr:rowOff>
    </xdr:from>
    <xdr:ext cx="0" cy="802583"/>
    <xdr:pic>
      <xdr:nvPicPr>
        <xdr:cNvPr id="56" name="Grafik 55">
          <a:extLst>
            <a:ext uri="{FF2B5EF4-FFF2-40B4-BE49-F238E27FC236}">
              <a16:creationId xmlns:a16="http://schemas.microsoft.com/office/drawing/2014/main" id="{BA62A250-7E0C-47AB-856F-2B4A6D930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686752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22</xdr:row>
      <xdr:rowOff>76200</xdr:rowOff>
    </xdr:from>
    <xdr:ext cx="0" cy="802583"/>
    <xdr:pic>
      <xdr:nvPicPr>
        <xdr:cNvPr id="57" name="Grafik 56">
          <a:extLst>
            <a:ext uri="{FF2B5EF4-FFF2-40B4-BE49-F238E27FC236}">
              <a16:creationId xmlns:a16="http://schemas.microsoft.com/office/drawing/2014/main" id="{C112714F-BC30-4665-949C-AE2C7F617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730567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23</xdr:row>
      <xdr:rowOff>76200</xdr:rowOff>
    </xdr:from>
    <xdr:ext cx="0" cy="802583"/>
    <xdr:pic>
      <xdr:nvPicPr>
        <xdr:cNvPr id="58" name="Grafik 57">
          <a:extLst>
            <a:ext uri="{FF2B5EF4-FFF2-40B4-BE49-F238E27FC236}">
              <a16:creationId xmlns:a16="http://schemas.microsoft.com/office/drawing/2014/main" id="{A09CA529-58E7-4D74-92F8-FBCD36B09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774382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11</xdr:row>
      <xdr:rowOff>76200</xdr:rowOff>
    </xdr:from>
    <xdr:ext cx="0" cy="802583"/>
    <xdr:pic>
      <xdr:nvPicPr>
        <xdr:cNvPr id="59" name="Grafik 58">
          <a:extLst>
            <a:ext uri="{FF2B5EF4-FFF2-40B4-BE49-F238E27FC236}">
              <a16:creationId xmlns:a16="http://schemas.microsoft.com/office/drawing/2014/main" id="{8621B4DD-4326-4DE9-A7D9-5742E5113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229552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13</xdr:row>
      <xdr:rowOff>76200</xdr:rowOff>
    </xdr:from>
    <xdr:ext cx="0" cy="802583"/>
    <xdr:pic>
      <xdr:nvPicPr>
        <xdr:cNvPr id="61" name="Grafik 60">
          <a:extLst>
            <a:ext uri="{FF2B5EF4-FFF2-40B4-BE49-F238E27FC236}">
              <a16:creationId xmlns:a16="http://schemas.microsoft.com/office/drawing/2014/main" id="{9F686550-3E6D-413C-947D-5961E0DBC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336232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14</xdr:row>
      <xdr:rowOff>76200</xdr:rowOff>
    </xdr:from>
    <xdr:ext cx="0" cy="802583"/>
    <xdr:pic>
      <xdr:nvPicPr>
        <xdr:cNvPr id="62" name="Grafik 61">
          <a:extLst>
            <a:ext uri="{FF2B5EF4-FFF2-40B4-BE49-F238E27FC236}">
              <a16:creationId xmlns:a16="http://schemas.microsoft.com/office/drawing/2014/main" id="{3CE7039F-3274-4DEE-ACF0-BCC8E91E5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380047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15</xdr:row>
      <xdr:rowOff>76200</xdr:rowOff>
    </xdr:from>
    <xdr:ext cx="0" cy="802583"/>
    <xdr:pic>
      <xdr:nvPicPr>
        <xdr:cNvPr id="63" name="Grafik 62">
          <a:extLst>
            <a:ext uri="{FF2B5EF4-FFF2-40B4-BE49-F238E27FC236}">
              <a16:creationId xmlns:a16="http://schemas.microsoft.com/office/drawing/2014/main" id="{56B7A020-1A0C-40C9-AA35-48A3A496D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423862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16</xdr:row>
      <xdr:rowOff>76200</xdr:rowOff>
    </xdr:from>
    <xdr:ext cx="0" cy="802583"/>
    <xdr:pic>
      <xdr:nvPicPr>
        <xdr:cNvPr id="64" name="Grafik 63">
          <a:extLst>
            <a:ext uri="{FF2B5EF4-FFF2-40B4-BE49-F238E27FC236}">
              <a16:creationId xmlns:a16="http://schemas.microsoft.com/office/drawing/2014/main" id="{E459A3B8-72B9-457C-A799-F2E7924B2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467677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17</xdr:row>
      <xdr:rowOff>76200</xdr:rowOff>
    </xdr:from>
    <xdr:ext cx="0" cy="802583"/>
    <xdr:pic>
      <xdr:nvPicPr>
        <xdr:cNvPr id="65" name="Grafik 64">
          <a:extLst>
            <a:ext uri="{FF2B5EF4-FFF2-40B4-BE49-F238E27FC236}">
              <a16:creationId xmlns:a16="http://schemas.microsoft.com/office/drawing/2014/main" id="{683864B2-250B-4CEE-8B8B-524E9049D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511492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18</xdr:row>
      <xdr:rowOff>76200</xdr:rowOff>
    </xdr:from>
    <xdr:ext cx="0" cy="802583"/>
    <xdr:pic>
      <xdr:nvPicPr>
        <xdr:cNvPr id="66" name="Grafik 65">
          <a:extLst>
            <a:ext uri="{FF2B5EF4-FFF2-40B4-BE49-F238E27FC236}">
              <a16:creationId xmlns:a16="http://schemas.microsoft.com/office/drawing/2014/main" id="{94C93DDB-CFE7-45E0-82B5-2600754D3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555307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19</xdr:row>
      <xdr:rowOff>76200</xdr:rowOff>
    </xdr:from>
    <xdr:ext cx="0" cy="802583"/>
    <xdr:pic>
      <xdr:nvPicPr>
        <xdr:cNvPr id="67" name="Grafik 66">
          <a:extLst>
            <a:ext uri="{FF2B5EF4-FFF2-40B4-BE49-F238E27FC236}">
              <a16:creationId xmlns:a16="http://schemas.microsoft.com/office/drawing/2014/main" id="{BE4BAC31-1012-4B62-B28B-091BE8AF8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599122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20</xdr:row>
      <xdr:rowOff>76200</xdr:rowOff>
    </xdr:from>
    <xdr:ext cx="0" cy="802583"/>
    <xdr:pic>
      <xdr:nvPicPr>
        <xdr:cNvPr id="68" name="Grafik 67">
          <a:extLst>
            <a:ext uri="{FF2B5EF4-FFF2-40B4-BE49-F238E27FC236}">
              <a16:creationId xmlns:a16="http://schemas.microsoft.com/office/drawing/2014/main" id="{7892A722-2758-49B7-82BB-FC7912181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642937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21</xdr:row>
      <xdr:rowOff>76200</xdr:rowOff>
    </xdr:from>
    <xdr:ext cx="0" cy="802583"/>
    <xdr:pic>
      <xdr:nvPicPr>
        <xdr:cNvPr id="69" name="Grafik 68">
          <a:extLst>
            <a:ext uri="{FF2B5EF4-FFF2-40B4-BE49-F238E27FC236}">
              <a16:creationId xmlns:a16="http://schemas.microsoft.com/office/drawing/2014/main" id="{5FF50E68-413E-4006-893C-CEB8F783D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686752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22</xdr:row>
      <xdr:rowOff>76200</xdr:rowOff>
    </xdr:from>
    <xdr:ext cx="0" cy="802583"/>
    <xdr:pic>
      <xdr:nvPicPr>
        <xdr:cNvPr id="70" name="Grafik 69">
          <a:extLst>
            <a:ext uri="{FF2B5EF4-FFF2-40B4-BE49-F238E27FC236}">
              <a16:creationId xmlns:a16="http://schemas.microsoft.com/office/drawing/2014/main" id="{51BC82A1-146F-4402-AF49-644D0303F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730567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23</xdr:row>
      <xdr:rowOff>76200</xdr:rowOff>
    </xdr:from>
    <xdr:ext cx="0" cy="802583"/>
    <xdr:pic>
      <xdr:nvPicPr>
        <xdr:cNvPr id="71" name="Grafik 70">
          <a:extLst>
            <a:ext uri="{FF2B5EF4-FFF2-40B4-BE49-F238E27FC236}">
              <a16:creationId xmlns:a16="http://schemas.microsoft.com/office/drawing/2014/main" id="{BFCE531E-07F2-41A1-AE08-077670078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774382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11</xdr:row>
      <xdr:rowOff>76200</xdr:rowOff>
    </xdr:from>
    <xdr:ext cx="0" cy="802583"/>
    <xdr:pic>
      <xdr:nvPicPr>
        <xdr:cNvPr id="72" name="Grafik 71">
          <a:extLst>
            <a:ext uri="{FF2B5EF4-FFF2-40B4-BE49-F238E27FC236}">
              <a16:creationId xmlns:a16="http://schemas.microsoft.com/office/drawing/2014/main" id="{00FBFB7B-0E09-4D6C-940E-C66827B4C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229552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13</xdr:row>
      <xdr:rowOff>76200</xdr:rowOff>
    </xdr:from>
    <xdr:ext cx="0" cy="802583"/>
    <xdr:pic>
      <xdr:nvPicPr>
        <xdr:cNvPr id="74" name="Grafik 73">
          <a:extLst>
            <a:ext uri="{FF2B5EF4-FFF2-40B4-BE49-F238E27FC236}">
              <a16:creationId xmlns:a16="http://schemas.microsoft.com/office/drawing/2014/main" id="{9AE8546D-4AA0-4B1A-86EF-3D57D69E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3362325"/>
          <a:ext cx="0" cy="802583"/>
        </a:xfrm>
        <a:prstGeom prst="rect">
          <a:avLst/>
        </a:prstGeom>
      </xdr:spPr>
    </xdr:pic>
    <xdr:clientData/>
  </xdr:oneCellAnchor>
  <xdr:oneCellAnchor>
    <xdr:from>
      <xdr:col>15</xdr:col>
      <xdr:colOff>1238250</xdr:colOff>
      <xdr:row>14</xdr:row>
      <xdr:rowOff>402771</xdr:rowOff>
    </xdr:from>
    <xdr:ext cx="0" cy="802583"/>
    <xdr:pic>
      <xdr:nvPicPr>
        <xdr:cNvPr id="75" name="Grafik 74">
          <a:extLst>
            <a:ext uri="{FF2B5EF4-FFF2-40B4-BE49-F238E27FC236}">
              <a16:creationId xmlns:a16="http://schemas.microsoft.com/office/drawing/2014/main" id="{8A413B99-2AE8-4108-A847-98623A4B3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34214" y="4131128"/>
          <a:ext cx="0" cy="802583"/>
        </a:xfrm>
        <a:prstGeom prst="rect">
          <a:avLst/>
        </a:prstGeom>
      </xdr:spPr>
    </xdr:pic>
    <xdr:clientData/>
  </xdr:oneCellAnchor>
  <xdr:oneCellAnchor>
    <xdr:from>
      <xdr:col>15</xdr:col>
      <xdr:colOff>1251857</xdr:colOff>
      <xdr:row>16</xdr:row>
      <xdr:rowOff>171450</xdr:rowOff>
    </xdr:from>
    <xdr:ext cx="0" cy="802583"/>
    <xdr:pic>
      <xdr:nvPicPr>
        <xdr:cNvPr id="76" name="Grafik 75">
          <a:extLst>
            <a:ext uri="{FF2B5EF4-FFF2-40B4-BE49-F238E27FC236}">
              <a16:creationId xmlns:a16="http://schemas.microsoft.com/office/drawing/2014/main" id="{EDBA1A29-A8F2-4966-BF34-DC3F074A3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47821" y="4770664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16</xdr:row>
      <xdr:rowOff>76200</xdr:rowOff>
    </xdr:from>
    <xdr:ext cx="0" cy="802583"/>
    <xdr:pic>
      <xdr:nvPicPr>
        <xdr:cNvPr id="77" name="Grafik 76">
          <a:extLst>
            <a:ext uri="{FF2B5EF4-FFF2-40B4-BE49-F238E27FC236}">
              <a16:creationId xmlns:a16="http://schemas.microsoft.com/office/drawing/2014/main" id="{C913E3C2-DA69-44B4-BB11-ED0F95D08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467677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17</xdr:row>
      <xdr:rowOff>76200</xdr:rowOff>
    </xdr:from>
    <xdr:ext cx="0" cy="802583"/>
    <xdr:pic>
      <xdr:nvPicPr>
        <xdr:cNvPr id="78" name="Grafik 77">
          <a:extLst>
            <a:ext uri="{FF2B5EF4-FFF2-40B4-BE49-F238E27FC236}">
              <a16:creationId xmlns:a16="http://schemas.microsoft.com/office/drawing/2014/main" id="{70ED2EA6-D13E-4B1D-BCDC-20F776673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511492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18</xdr:row>
      <xdr:rowOff>76200</xdr:rowOff>
    </xdr:from>
    <xdr:ext cx="0" cy="802583"/>
    <xdr:pic>
      <xdr:nvPicPr>
        <xdr:cNvPr id="79" name="Grafik 78">
          <a:extLst>
            <a:ext uri="{FF2B5EF4-FFF2-40B4-BE49-F238E27FC236}">
              <a16:creationId xmlns:a16="http://schemas.microsoft.com/office/drawing/2014/main" id="{6C7230A2-4A01-4D3D-B0CB-ACC77279C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555307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19</xdr:row>
      <xdr:rowOff>76200</xdr:rowOff>
    </xdr:from>
    <xdr:ext cx="0" cy="802583"/>
    <xdr:pic>
      <xdr:nvPicPr>
        <xdr:cNvPr id="80" name="Grafik 79">
          <a:extLst>
            <a:ext uri="{FF2B5EF4-FFF2-40B4-BE49-F238E27FC236}">
              <a16:creationId xmlns:a16="http://schemas.microsoft.com/office/drawing/2014/main" id="{AD4DD11F-1183-4850-96E8-41DC7D7A6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599122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20</xdr:row>
      <xdr:rowOff>76200</xdr:rowOff>
    </xdr:from>
    <xdr:ext cx="0" cy="802583"/>
    <xdr:pic>
      <xdr:nvPicPr>
        <xdr:cNvPr id="81" name="Grafik 80">
          <a:extLst>
            <a:ext uri="{FF2B5EF4-FFF2-40B4-BE49-F238E27FC236}">
              <a16:creationId xmlns:a16="http://schemas.microsoft.com/office/drawing/2014/main" id="{3B0DA6EE-CF98-454E-9237-0FA278221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642937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21</xdr:row>
      <xdr:rowOff>76200</xdr:rowOff>
    </xdr:from>
    <xdr:ext cx="0" cy="802583"/>
    <xdr:pic>
      <xdr:nvPicPr>
        <xdr:cNvPr id="82" name="Grafik 81">
          <a:extLst>
            <a:ext uri="{FF2B5EF4-FFF2-40B4-BE49-F238E27FC236}">
              <a16:creationId xmlns:a16="http://schemas.microsoft.com/office/drawing/2014/main" id="{B5A649FE-1C55-499E-AEBC-8B9A920E6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686752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22</xdr:row>
      <xdr:rowOff>76200</xdr:rowOff>
    </xdr:from>
    <xdr:ext cx="0" cy="802583"/>
    <xdr:pic>
      <xdr:nvPicPr>
        <xdr:cNvPr id="83" name="Grafik 82">
          <a:extLst>
            <a:ext uri="{FF2B5EF4-FFF2-40B4-BE49-F238E27FC236}">
              <a16:creationId xmlns:a16="http://schemas.microsoft.com/office/drawing/2014/main" id="{E8B9636D-7089-4006-AEA5-B9BFF54A9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7305675"/>
          <a:ext cx="0" cy="802583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23</xdr:row>
      <xdr:rowOff>76200</xdr:rowOff>
    </xdr:from>
    <xdr:ext cx="0" cy="802583"/>
    <xdr:pic>
      <xdr:nvPicPr>
        <xdr:cNvPr id="84" name="Grafik 83">
          <a:extLst>
            <a:ext uri="{FF2B5EF4-FFF2-40B4-BE49-F238E27FC236}">
              <a16:creationId xmlns:a16="http://schemas.microsoft.com/office/drawing/2014/main" id="{21144B43-634C-40CF-8D07-CDE1873A7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7743825"/>
          <a:ext cx="0" cy="802583"/>
        </a:xfrm>
        <a:prstGeom prst="rect">
          <a:avLst/>
        </a:prstGeom>
      </xdr:spPr>
    </xdr:pic>
    <xdr:clientData/>
  </xdr:oneCellAnchor>
  <xdr:twoCellAnchor editAs="oneCell">
    <xdr:from>
      <xdr:col>5</xdr:col>
      <xdr:colOff>168089</xdr:colOff>
      <xdr:row>11</xdr:row>
      <xdr:rowOff>112059</xdr:rowOff>
    </xdr:from>
    <xdr:to>
      <xdr:col>5</xdr:col>
      <xdr:colOff>1042148</xdr:colOff>
      <xdr:row>11</xdr:row>
      <xdr:rowOff>799581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FD468F4D-2A4E-4EA8-98CD-5F7A0D81A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781160" y="2343630"/>
          <a:ext cx="874059" cy="687522"/>
        </a:xfrm>
        <a:prstGeom prst="rect">
          <a:avLst/>
        </a:prstGeom>
      </xdr:spPr>
    </xdr:pic>
    <xdr:clientData/>
  </xdr:twoCellAnchor>
  <xdr:twoCellAnchor editAs="oneCell">
    <xdr:from>
      <xdr:col>6</xdr:col>
      <xdr:colOff>179294</xdr:colOff>
      <xdr:row>11</xdr:row>
      <xdr:rowOff>134471</xdr:rowOff>
    </xdr:from>
    <xdr:to>
      <xdr:col>6</xdr:col>
      <xdr:colOff>1053353</xdr:colOff>
      <xdr:row>11</xdr:row>
      <xdr:rowOff>821993</xdr:rowOff>
    </xdr:to>
    <xdr:pic>
      <xdr:nvPicPr>
        <xdr:cNvPr id="86" name="Grafik 85">
          <a:extLst>
            <a:ext uri="{FF2B5EF4-FFF2-40B4-BE49-F238E27FC236}">
              <a16:creationId xmlns:a16="http://schemas.microsoft.com/office/drawing/2014/main" id="{CDD98280-583D-4D77-8A07-7C3BCAEA0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768353" y="2353236"/>
          <a:ext cx="874059" cy="687522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190501</xdr:colOff>
      <xdr:row>11</xdr:row>
      <xdr:rowOff>33619</xdr:rowOff>
    </xdr:from>
    <xdr:to>
      <xdr:col>9</xdr:col>
      <xdr:colOff>963707</xdr:colOff>
      <xdr:row>11</xdr:row>
      <xdr:rowOff>854877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5C95D284-21C2-4E1F-92B0-86011477A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023413" y="2252384"/>
          <a:ext cx="773206" cy="821258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201707</xdr:colOff>
      <xdr:row>11</xdr:row>
      <xdr:rowOff>89649</xdr:rowOff>
    </xdr:from>
    <xdr:to>
      <xdr:col>10</xdr:col>
      <xdr:colOff>941295</xdr:colOff>
      <xdr:row>11</xdr:row>
      <xdr:rowOff>815790</xdr:rowOff>
    </xdr:to>
    <xdr:pic>
      <xdr:nvPicPr>
        <xdr:cNvPr id="73" name="Grafik 72">
          <a:extLst>
            <a:ext uri="{FF2B5EF4-FFF2-40B4-BE49-F238E27FC236}">
              <a16:creationId xmlns:a16="http://schemas.microsoft.com/office/drawing/2014/main" id="{2E285059-3E66-4A5A-B295-8380E818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278472" y="2308414"/>
          <a:ext cx="739588" cy="726141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11</xdr:row>
      <xdr:rowOff>110611</xdr:rowOff>
    </xdr:from>
    <xdr:to>
      <xdr:col>3</xdr:col>
      <xdr:colOff>904875</xdr:colOff>
      <xdr:row>11</xdr:row>
      <xdr:rowOff>866775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269795DB-BC50-42EC-9C6E-7C56237FB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495925" y="2139436"/>
          <a:ext cx="752475" cy="756164"/>
        </a:xfrm>
        <a:prstGeom prst="rect">
          <a:avLst/>
        </a:prstGeom>
      </xdr:spPr>
    </xdr:pic>
    <xdr:clientData/>
  </xdr:twoCellAnchor>
  <xdr:oneCellAnchor>
    <xdr:from>
      <xdr:col>7</xdr:col>
      <xdr:colOff>168089</xdr:colOff>
      <xdr:row>11</xdr:row>
      <xdr:rowOff>112059</xdr:rowOff>
    </xdr:from>
    <xdr:ext cx="874059" cy="687522"/>
    <xdr:pic>
      <xdr:nvPicPr>
        <xdr:cNvPr id="85" name="Grafik 84">
          <a:extLst>
            <a:ext uri="{FF2B5EF4-FFF2-40B4-BE49-F238E27FC236}">
              <a16:creationId xmlns:a16="http://schemas.microsoft.com/office/drawing/2014/main" id="{4A6A7D2F-03FD-49DD-B698-95FE1D684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781160" y="2343630"/>
          <a:ext cx="874059" cy="687522"/>
        </a:xfrm>
        <a:prstGeom prst="rect">
          <a:avLst/>
        </a:prstGeom>
      </xdr:spPr>
    </xdr:pic>
    <xdr:clientData/>
  </xdr:oneCellAnchor>
  <xdr:oneCellAnchor>
    <xdr:from>
      <xdr:col>8</xdr:col>
      <xdr:colOff>179294</xdr:colOff>
      <xdr:row>11</xdr:row>
      <xdr:rowOff>134471</xdr:rowOff>
    </xdr:from>
    <xdr:ext cx="874059" cy="687522"/>
    <xdr:pic>
      <xdr:nvPicPr>
        <xdr:cNvPr id="88" name="Grafik 87">
          <a:extLst>
            <a:ext uri="{FF2B5EF4-FFF2-40B4-BE49-F238E27FC236}">
              <a16:creationId xmlns:a16="http://schemas.microsoft.com/office/drawing/2014/main" id="{B479AFBE-D762-4F75-B83D-377B636E8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044223" y="2366042"/>
          <a:ext cx="874059" cy="687522"/>
        </a:xfrm>
        <a:prstGeom prst="rect">
          <a:avLst/>
        </a:prstGeom>
      </xdr:spPr>
    </xdr:pic>
    <xdr:clientData/>
  </xdr:oneCellAnchor>
  <xdr:oneCellAnchor>
    <xdr:from>
      <xdr:col>13</xdr:col>
      <xdr:colOff>371475</xdr:colOff>
      <xdr:row>11</xdr:row>
      <xdr:rowOff>76200</xdr:rowOff>
    </xdr:from>
    <xdr:ext cx="0" cy="797141"/>
    <xdr:pic>
      <xdr:nvPicPr>
        <xdr:cNvPr id="87" name="Grafik 86">
          <a:extLst>
            <a:ext uri="{FF2B5EF4-FFF2-40B4-BE49-F238E27FC236}">
              <a16:creationId xmlns:a16="http://schemas.microsoft.com/office/drawing/2014/main" id="{F42FA8E6-50A5-4481-AF97-57C8DF6FA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07225" y="2307771"/>
          <a:ext cx="0" cy="797141"/>
        </a:xfrm>
        <a:prstGeom prst="rect">
          <a:avLst/>
        </a:prstGeom>
      </xdr:spPr>
    </xdr:pic>
    <xdr:clientData/>
  </xdr:oneCellAnchor>
  <xdr:oneCellAnchor>
    <xdr:from>
      <xdr:col>13</xdr:col>
      <xdr:colOff>161925</xdr:colOff>
      <xdr:row>11</xdr:row>
      <xdr:rowOff>76200</xdr:rowOff>
    </xdr:from>
    <xdr:ext cx="875556" cy="720000"/>
    <xdr:pic>
      <xdr:nvPicPr>
        <xdr:cNvPr id="89" name="Grafik 88">
          <a:extLst>
            <a:ext uri="{FF2B5EF4-FFF2-40B4-BE49-F238E27FC236}">
              <a16:creationId xmlns:a16="http://schemas.microsoft.com/office/drawing/2014/main" id="{D38C5C58-71A1-4981-9C37-E98640BDD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497675" y="2307771"/>
          <a:ext cx="875556" cy="720000"/>
        </a:xfrm>
        <a:prstGeom prst="rect">
          <a:avLst/>
        </a:prstGeom>
      </xdr:spPr>
    </xdr:pic>
    <xdr:clientData/>
  </xdr:oneCellAnchor>
  <xdr:twoCellAnchor editAs="oneCell">
    <xdr:from>
      <xdr:col>14</xdr:col>
      <xdr:colOff>217713</xdr:colOff>
      <xdr:row>11</xdr:row>
      <xdr:rowOff>54431</xdr:rowOff>
    </xdr:from>
    <xdr:to>
      <xdr:col>14</xdr:col>
      <xdr:colOff>1006928</xdr:colOff>
      <xdr:row>11</xdr:row>
      <xdr:rowOff>868051</xdr:rowOff>
    </xdr:to>
    <xdr:pic>
      <xdr:nvPicPr>
        <xdr:cNvPr id="90" name="Grafik 1">
          <a:extLst>
            <a:ext uri="{FF2B5EF4-FFF2-40B4-BE49-F238E27FC236}">
              <a16:creationId xmlns:a16="http://schemas.microsoft.com/office/drawing/2014/main" id="{DC856AF9-F021-4250-A56E-6C097876B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363" y="2273756"/>
          <a:ext cx="789215" cy="813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340179</xdr:colOff>
      <xdr:row>11</xdr:row>
      <xdr:rowOff>27215</xdr:rowOff>
    </xdr:from>
    <xdr:to>
      <xdr:col>15</xdr:col>
      <xdr:colOff>857250</xdr:colOff>
      <xdr:row>11</xdr:row>
      <xdr:rowOff>835622</xdr:rowOff>
    </xdr:to>
    <xdr:pic>
      <xdr:nvPicPr>
        <xdr:cNvPr id="91" name="Grafik 2">
          <a:extLst>
            <a:ext uri="{FF2B5EF4-FFF2-40B4-BE49-F238E27FC236}">
              <a16:creationId xmlns:a16="http://schemas.microsoft.com/office/drawing/2014/main" id="{EE9E30E7-43D4-45AE-A663-5E98D72F1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1804" y="2246540"/>
          <a:ext cx="517071" cy="808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16</xdr:col>
      <xdr:colOff>0</xdr:colOff>
      <xdr:row>12</xdr:row>
      <xdr:rowOff>9525</xdr:rowOff>
    </xdr:to>
    <xdr:pic>
      <xdr:nvPicPr>
        <xdr:cNvPr id="92" name="Grafik 91">
          <a:extLst>
            <a:ext uri="{FF2B5EF4-FFF2-40B4-BE49-F238E27FC236}">
              <a16:creationId xmlns:a16="http://schemas.microsoft.com/office/drawing/2014/main" id="{B6ECB435-AA18-488B-A79E-D522E3F74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21625" y="2219325"/>
          <a:ext cx="132397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152400</xdr:colOff>
      <xdr:row>11</xdr:row>
      <xdr:rowOff>110611</xdr:rowOff>
    </xdr:from>
    <xdr:ext cx="752475" cy="756164"/>
    <xdr:pic>
      <xdr:nvPicPr>
        <xdr:cNvPr id="94" name="Grafik 93">
          <a:extLst>
            <a:ext uri="{FF2B5EF4-FFF2-40B4-BE49-F238E27FC236}">
              <a16:creationId xmlns:a16="http://schemas.microsoft.com/office/drawing/2014/main" id="{F5635508-C560-4F83-9E08-9EA00BAAB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513614" y="2342182"/>
          <a:ext cx="752475" cy="7561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5"/>
  <sheetViews>
    <sheetView tabSelected="1" zoomScaleNormal="100" workbookViewId="0">
      <selection activeCell="A3" sqref="A3:C3"/>
    </sheetView>
  </sheetViews>
  <sheetFormatPr baseColWidth="10" defaultRowHeight="15" x14ac:dyDescent="0.25"/>
  <cols>
    <col min="1" max="1" width="13.7109375" style="7" customWidth="1"/>
    <col min="2" max="2" width="21.7109375" customWidth="1"/>
    <col min="3" max="3" width="71.42578125" customWidth="1"/>
    <col min="4" max="4" width="4.42578125" style="2" bestFit="1" customWidth="1"/>
    <col min="5" max="5" width="11.42578125" style="56"/>
    <col min="6" max="6" width="11.42578125" style="9"/>
    <col min="7" max="7" width="17" style="17" customWidth="1"/>
  </cols>
  <sheetData>
    <row r="1" spans="1:8" x14ac:dyDescent="0.25">
      <c r="G1" s="17" t="s">
        <v>1</v>
      </c>
    </row>
    <row r="2" spans="1:8" ht="45" customHeight="1" x14ac:dyDescent="0.35">
      <c r="C2" s="37"/>
      <c r="D2" s="57"/>
      <c r="E2" s="59" t="s">
        <v>334</v>
      </c>
      <c r="F2" s="60"/>
      <c r="G2" s="61"/>
    </row>
    <row r="3" spans="1:8" ht="45" customHeight="1" x14ac:dyDescent="0.25">
      <c r="A3" s="115" t="s">
        <v>204</v>
      </c>
      <c r="B3" s="115"/>
      <c r="C3" s="115"/>
      <c r="E3" s="117" t="s">
        <v>345</v>
      </c>
      <c r="F3" s="117"/>
      <c r="G3" s="117"/>
    </row>
    <row r="4" spans="1:8" ht="20.100000000000001" customHeight="1" x14ac:dyDescent="0.25">
      <c r="A4" s="18" t="s">
        <v>17</v>
      </c>
      <c r="B4" s="90" t="s">
        <v>96</v>
      </c>
      <c r="C4" s="96" t="s">
        <v>135</v>
      </c>
      <c r="D4" s="97"/>
      <c r="E4" s="116" t="s">
        <v>243</v>
      </c>
      <c r="F4" s="116" t="s">
        <v>226</v>
      </c>
      <c r="G4" s="118" t="s">
        <v>244</v>
      </c>
    </row>
    <row r="5" spans="1:8" ht="20.100000000000001" customHeight="1" x14ac:dyDescent="0.25">
      <c r="B5" s="91"/>
      <c r="C5" s="1" t="s">
        <v>136</v>
      </c>
      <c r="D5" s="75"/>
      <c r="E5" s="116"/>
      <c r="F5" s="116"/>
      <c r="G5" s="118"/>
    </row>
    <row r="6" spans="1:8" ht="20.100000000000001" customHeight="1" x14ac:dyDescent="0.25">
      <c r="B6" s="91"/>
      <c r="C6" s="74" t="s">
        <v>1</v>
      </c>
      <c r="D6" s="75"/>
      <c r="E6" s="116"/>
      <c r="F6" s="116"/>
      <c r="G6" s="118"/>
    </row>
    <row r="7" spans="1:8" ht="20.100000000000001" customHeight="1" x14ac:dyDescent="0.25">
      <c r="A7" s="18" t="s">
        <v>197</v>
      </c>
      <c r="B7" s="92" t="s">
        <v>96</v>
      </c>
      <c r="C7" s="76"/>
      <c r="D7" s="77"/>
      <c r="E7" s="116"/>
      <c r="F7" s="116"/>
      <c r="G7" s="118"/>
    </row>
    <row r="8" spans="1:8" x14ac:dyDescent="0.25">
      <c r="E8" s="116"/>
      <c r="F8" s="116"/>
      <c r="G8" s="118"/>
    </row>
    <row r="9" spans="1:8" ht="20.100000000000001" customHeight="1" x14ac:dyDescent="0.25">
      <c r="A9" s="18" t="s">
        <v>198</v>
      </c>
      <c r="B9" s="93">
        <f ca="1">TODAY()</f>
        <v>44985</v>
      </c>
      <c r="C9" s="78"/>
      <c r="D9" s="99"/>
      <c r="E9" s="116"/>
      <c r="F9" s="116"/>
      <c r="G9" s="118"/>
    </row>
    <row r="10" spans="1:8" x14ac:dyDescent="0.25">
      <c r="E10" s="116"/>
      <c r="F10" s="116"/>
      <c r="G10" s="118"/>
    </row>
    <row r="11" spans="1:8" ht="18.75" x14ac:dyDescent="0.3">
      <c r="A11" s="10" t="s">
        <v>216</v>
      </c>
      <c r="F11" s="8"/>
    </row>
    <row r="12" spans="1:8" ht="15" customHeight="1" x14ac:dyDescent="0.25">
      <c r="A12" s="113" t="s">
        <v>201</v>
      </c>
      <c r="B12" s="114"/>
      <c r="C12" s="79" t="s">
        <v>214</v>
      </c>
      <c r="D12" s="95" t="s">
        <v>134</v>
      </c>
      <c r="E12" s="80">
        <v>1</v>
      </c>
      <c r="F12" s="87">
        <v>200</v>
      </c>
      <c r="G12" s="81">
        <f>E12*F12</f>
        <v>200</v>
      </c>
    </row>
    <row r="13" spans="1:8" ht="15.75" x14ac:dyDescent="0.25">
      <c r="A13" s="113" t="s">
        <v>202</v>
      </c>
      <c r="B13" s="114"/>
      <c r="C13" s="79" t="s">
        <v>132</v>
      </c>
      <c r="D13" s="95" t="s">
        <v>134</v>
      </c>
      <c r="E13" s="80">
        <f>E18+E19+E20+E21+E22+E24+E25+E26+E27+E28+E29+E30+E32+E33+E34+E35+E36+E39+E40+E41+E42+E43+E44+E45+E46+E47+E48+E49+E50+E51+E52+E53+E54+E55+E58+E59+E62+E63+E66+E67+E70+E71+E72+E73+E74+E75+E76+E77+E78+E79+E80+E81+E84+E85+E86+E87+E88+E89+E90+E91+E92+E93+E94+E95+E96+E101+E106+E107+E108+E109+E110+E111+E112+E113+E114+E115</f>
        <v>0</v>
      </c>
      <c r="F13" s="87">
        <v>20</v>
      </c>
      <c r="G13" s="81">
        <f>E13*F13</f>
        <v>0</v>
      </c>
    </row>
    <row r="14" spans="1:8" ht="15.75" x14ac:dyDescent="0.25">
      <c r="A14" s="113" t="s">
        <v>203</v>
      </c>
      <c r="B14" s="114"/>
      <c r="C14" s="79" t="s">
        <v>133</v>
      </c>
      <c r="D14" s="95" t="s">
        <v>134</v>
      </c>
      <c r="E14" s="86">
        <v>0</v>
      </c>
      <c r="F14" s="87">
        <v>20</v>
      </c>
      <c r="G14" s="82">
        <f>E14*F14</f>
        <v>0</v>
      </c>
    </row>
    <row r="15" spans="1:8" ht="16.5" thickBot="1" x14ac:dyDescent="0.3">
      <c r="A15" s="18" t="s">
        <v>137</v>
      </c>
      <c r="C15" s="6"/>
      <c r="D15" s="56"/>
      <c r="F15" s="56"/>
      <c r="G15" s="85">
        <f>SUM(G12:G14)</f>
        <v>200</v>
      </c>
    </row>
    <row r="16" spans="1:8" x14ac:dyDescent="0.25">
      <c r="A16" s="55"/>
      <c r="C16" s="6"/>
      <c r="D16" s="6"/>
      <c r="F16" s="6"/>
      <c r="G16" s="1"/>
      <c r="H16" s="6"/>
    </row>
    <row r="17" spans="1:7" ht="18.75" x14ac:dyDescent="0.3">
      <c r="A17" s="10" t="str">
        <f>'Light modules'!C7</f>
        <v>LIGA.AIR / Light modules</v>
      </c>
      <c r="F17" s="8"/>
    </row>
    <row r="18" spans="1:7" ht="15.75" x14ac:dyDescent="0.25">
      <c r="A18" s="32" t="s">
        <v>217</v>
      </c>
      <c r="B18" t="str">
        <f>'Light modules'!C9</f>
        <v>DIM.CBU-TED</v>
      </c>
      <c r="C18" t="s">
        <v>138</v>
      </c>
      <c r="D18" s="95" t="s">
        <v>134</v>
      </c>
      <c r="E18" s="56">
        <f>'Light modules'!C27</f>
        <v>0</v>
      </c>
      <c r="F18" s="8">
        <v>92.85</v>
      </c>
      <c r="G18" s="63">
        <f t="shared" ref="G18:G29" si="0">E18*F18</f>
        <v>0</v>
      </c>
    </row>
    <row r="19" spans="1:7" ht="15.75" x14ac:dyDescent="0.25">
      <c r="A19" s="109" t="s">
        <v>217</v>
      </c>
      <c r="B19" t="str">
        <f>'Light modules'!D9</f>
        <v>DIM.T13.S</v>
      </c>
      <c r="C19" t="s">
        <v>138</v>
      </c>
      <c r="D19" s="95" t="s">
        <v>134</v>
      </c>
      <c r="E19" s="110">
        <f>'Light modules'!D27</f>
        <v>0</v>
      </c>
      <c r="F19" s="8">
        <v>140</v>
      </c>
      <c r="G19" s="63">
        <f t="shared" ref="G19" si="1">E19*F19</f>
        <v>0</v>
      </c>
    </row>
    <row r="20" spans="1:7" ht="15.75" x14ac:dyDescent="0.25">
      <c r="A20" s="42" t="s">
        <v>217</v>
      </c>
      <c r="B20" t="str">
        <f>'Light modules'!E9</f>
        <v>DIM.CRD300</v>
      </c>
      <c r="C20" t="s">
        <v>139</v>
      </c>
      <c r="D20" s="95" t="s">
        <v>134</v>
      </c>
      <c r="E20" s="56">
        <f>'Light modules'!E27</f>
        <v>0</v>
      </c>
      <c r="F20" s="8">
        <v>269.27</v>
      </c>
      <c r="G20" s="63">
        <f t="shared" si="0"/>
        <v>0</v>
      </c>
    </row>
    <row r="21" spans="1:7" ht="15.75" x14ac:dyDescent="0.25">
      <c r="A21" s="72" t="s">
        <v>217</v>
      </c>
      <c r="B21" t="str">
        <f>'Light modules'!F9</f>
        <v>DIM.CRD.400</v>
      </c>
      <c r="C21" t="s">
        <v>140</v>
      </c>
      <c r="D21" s="95" t="s">
        <v>134</v>
      </c>
      <c r="E21" s="73">
        <f>'Light modules'!F27</f>
        <v>0</v>
      </c>
      <c r="F21" s="8">
        <v>278.55</v>
      </c>
      <c r="G21" s="63">
        <f t="shared" ref="G21" si="2">E21*F21</f>
        <v>0</v>
      </c>
    </row>
    <row r="22" spans="1:7" ht="15.75" x14ac:dyDescent="0.25">
      <c r="A22" s="70" t="s">
        <v>217</v>
      </c>
      <c r="B22" t="str">
        <f>'Light modules'!H9</f>
        <v>UD.700.C</v>
      </c>
      <c r="C22" t="s">
        <v>141</v>
      </c>
      <c r="D22" s="95" t="s">
        <v>134</v>
      </c>
      <c r="E22" s="71">
        <f>'Light modules'!H27</f>
        <v>0</v>
      </c>
      <c r="F22" s="8">
        <v>200</v>
      </c>
      <c r="G22" s="63">
        <f t="shared" ref="G22:G23" si="3">E22*F22</f>
        <v>0</v>
      </c>
    </row>
    <row r="23" spans="1:7" ht="15.75" x14ac:dyDescent="0.25">
      <c r="A23" s="70" t="s">
        <v>115</v>
      </c>
      <c r="B23" s="70" t="str">
        <f>'Light modules'!G9</f>
        <v>SELI800.26.506</v>
      </c>
      <c r="C23" t="s">
        <v>142</v>
      </c>
      <c r="D23" s="95" t="s">
        <v>134</v>
      </c>
      <c r="E23" s="71">
        <f>'Light modules'!G27</f>
        <v>0</v>
      </c>
      <c r="F23" s="8">
        <v>480</v>
      </c>
      <c r="G23" s="63">
        <f t="shared" si="3"/>
        <v>0</v>
      </c>
    </row>
    <row r="24" spans="1:7" ht="15.75" x14ac:dyDescent="0.25">
      <c r="A24" s="32" t="s">
        <v>217</v>
      </c>
      <c r="B24" t="str">
        <f>'Light modules'!I9</f>
        <v>DALI.1.K.240</v>
      </c>
      <c r="C24" t="s">
        <v>245</v>
      </c>
      <c r="D24" s="95" t="s">
        <v>134</v>
      </c>
      <c r="E24" s="56">
        <f>'Light modules'!I27</f>
        <v>0</v>
      </c>
      <c r="F24" s="8">
        <v>170</v>
      </c>
      <c r="G24" s="63">
        <f t="shared" si="0"/>
        <v>0</v>
      </c>
    </row>
    <row r="25" spans="1:7" ht="15.75" x14ac:dyDescent="0.25">
      <c r="A25" s="42" t="s">
        <v>217</v>
      </c>
      <c r="B25" t="str">
        <f>'Light modules'!J9</f>
        <v>DALI.240</v>
      </c>
      <c r="C25" t="s">
        <v>246</v>
      </c>
      <c r="D25" s="95" t="s">
        <v>134</v>
      </c>
      <c r="E25" s="56">
        <f>'Light modules'!J27</f>
        <v>0</v>
      </c>
      <c r="F25" s="8">
        <v>180</v>
      </c>
      <c r="G25" s="63">
        <f t="shared" si="0"/>
        <v>0</v>
      </c>
    </row>
    <row r="26" spans="1:7" ht="15.75" x14ac:dyDescent="0.25">
      <c r="A26" s="54" t="s">
        <v>217</v>
      </c>
      <c r="B26" t="str">
        <f>'Light modules'!K9</f>
        <v>DALI.1T.PIC</v>
      </c>
      <c r="C26" t="s">
        <v>249</v>
      </c>
      <c r="D26" s="95" t="s">
        <v>134</v>
      </c>
      <c r="E26" s="56">
        <f>'Light modules'!K27</f>
        <v>0</v>
      </c>
      <c r="F26" s="8">
        <v>175</v>
      </c>
      <c r="G26" s="63">
        <f>E26*F26</f>
        <v>0</v>
      </c>
    </row>
    <row r="27" spans="1:7" ht="15.75" x14ac:dyDescent="0.25">
      <c r="A27" s="55" t="s">
        <v>217</v>
      </c>
      <c r="B27" t="str">
        <f>'Light modules'!L9</f>
        <v>DALI 1+2 Pico</v>
      </c>
      <c r="C27" t="s">
        <v>254</v>
      </c>
      <c r="D27" s="95" t="s">
        <v>134</v>
      </c>
      <c r="E27" s="56">
        <f>'Light modules'!L27</f>
        <v>0</v>
      </c>
      <c r="F27" s="8">
        <v>200</v>
      </c>
      <c r="G27" s="63">
        <f>E27*F27</f>
        <v>0</v>
      </c>
    </row>
    <row r="28" spans="1:7" ht="15.75" x14ac:dyDescent="0.25">
      <c r="A28" s="54" t="s">
        <v>217</v>
      </c>
      <c r="B28" t="str">
        <f>'Light modules'!N9</f>
        <v>DALI.1K.4.T</v>
      </c>
      <c r="C28" t="s">
        <v>247</v>
      </c>
      <c r="D28" s="95" t="s">
        <v>134</v>
      </c>
      <c r="E28" s="56">
        <f>'Light modules'!N27</f>
        <v>0</v>
      </c>
      <c r="F28" s="8">
        <v>180</v>
      </c>
      <c r="G28" s="63">
        <f t="shared" si="0"/>
        <v>0</v>
      </c>
    </row>
    <row r="29" spans="1:7" ht="15.75" x14ac:dyDescent="0.25">
      <c r="A29" s="54" t="s">
        <v>217</v>
      </c>
      <c r="B29" t="str">
        <f>'Light modules'!O9</f>
        <v>4.DALI.4.T</v>
      </c>
      <c r="C29" t="s">
        <v>248</v>
      </c>
      <c r="D29" s="95" t="s">
        <v>134</v>
      </c>
      <c r="E29" s="56">
        <f>'Light modules'!O27</f>
        <v>0</v>
      </c>
      <c r="F29" s="8">
        <v>550</v>
      </c>
      <c r="G29" s="63">
        <f t="shared" si="0"/>
        <v>0</v>
      </c>
    </row>
    <row r="30" spans="1:7" ht="15.75" x14ac:dyDescent="0.25">
      <c r="A30" s="109" t="s">
        <v>217</v>
      </c>
      <c r="B30" t="str">
        <f>'Light modules'!P9</f>
        <v>DALI.1.M+</v>
      </c>
      <c r="C30" s="6" t="s">
        <v>332</v>
      </c>
      <c r="D30" s="95" t="s">
        <v>134</v>
      </c>
      <c r="E30" s="110">
        <f>'Light modules'!P27</f>
        <v>0</v>
      </c>
      <c r="F30" s="8">
        <v>180</v>
      </c>
      <c r="G30" s="63">
        <f t="shared" ref="G30:G31" si="4">E30*F30</f>
        <v>0</v>
      </c>
    </row>
    <row r="31" spans="1:7" ht="15.75" x14ac:dyDescent="0.25">
      <c r="A31" s="109" t="s">
        <v>217</v>
      </c>
      <c r="B31" t="str">
        <f>'Light modules'!Q9</f>
        <v>DOSE.1M</v>
      </c>
      <c r="C31" t="s">
        <v>331</v>
      </c>
      <c r="D31" s="95" t="s">
        <v>134</v>
      </c>
      <c r="E31" s="110">
        <f>'Light modules'!Q27</f>
        <v>0</v>
      </c>
      <c r="F31" s="8">
        <v>50</v>
      </c>
      <c r="G31" s="63">
        <f t="shared" si="4"/>
        <v>0</v>
      </c>
    </row>
    <row r="32" spans="1:7" ht="15.75" x14ac:dyDescent="0.25">
      <c r="A32" s="54" t="s">
        <v>217</v>
      </c>
      <c r="B32" t="str">
        <f>'Light modules'!R9</f>
        <v>CBU-ASD</v>
      </c>
      <c r="C32" t="s">
        <v>143</v>
      </c>
      <c r="D32" s="95" t="s">
        <v>134</v>
      </c>
      <c r="E32" s="56">
        <f>'Light modules'!R27</f>
        <v>0</v>
      </c>
      <c r="F32" s="8">
        <v>102.14</v>
      </c>
      <c r="G32" s="63">
        <f t="shared" ref="G32:G36" si="5">E32*F32</f>
        <v>0</v>
      </c>
    </row>
    <row r="33" spans="1:7" ht="15.75" x14ac:dyDescent="0.25">
      <c r="A33" s="40" t="s">
        <v>217</v>
      </c>
      <c r="B33" t="s">
        <v>61</v>
      </c>
      <c r="C33" t="s">
        <v>144</v>
      </c>
      <c r="D33" s="95" t="s">
        <v>134</v>
      </c>
      <c r="E33" s="56">
        <f>'Light modules'!S27</f>
        <v>0</v>
      </c>
      <c r="F33" s="8">
        <v>102.14</v>
      </c>
      <c r="G33" s="63">
        <f t="shared" si="5"/>
        <v>0</v>
      </c>
    </row>
    <row r="34" spans="1:7" ht="15.75" x14ac:dyDescent="0.25">
      <c r="A34" s="40" t="s">
        <v>217</v>
      </c>
      <c r="B34" t="str">
        <f>'Light modules'!T9</f>
        <v>CBU-PWM4</v>
      </c>
      <c r="C34" t="s">
        <v>63</v>
      </c>
      <c r="D34" s="95" t="s">
        <v>134</v>
      </c>
      <c r="E34" s="56">
        <f>'Light modules'!T27</f>
        <v>0</v>
      </c>
      <c r="F34" s="8">
        <v>129.99</v>
      </c>
      <c r="G34" s="63">
        <f t="shared" ref="G34" si="6">E34*F34</f>
        <v>0</v>
      </c>
    </row>
    <row r="35" spans="1:7" ht="15.75" x14ac:dyDescent="0.25">
      <c r="A35" s="32" t="s">
        <v>217</v>
      </c>
      <c r="B35" t="str">
        <f>'Light modules'!U9</f>
        <v>PWM.1.2.BT.IW</v>
      </c>
      <c r="C35" t="s">
        <v>145</v>
      </c>
      <c r="D35" s="95" t="s">
        <v>134</v>
      </c>
      <c r="E35" s="56">
        <f>'Light modules'!U27</f>
        <v>0</v>
      </c>
      <c r="F35" s="8">
        <v>181</v>
      </c>
      <c r="G35" s="63">
        <f t="shared" si="5"/>
        <v>0</v>
      </c>
    </row>
    <row r="36" spans="1:7" ht="15.75" x14ac:dyDescent="0.25">
      <c r="A36" s="32" t="s">
        <v>217</v>
      </c>
      <c r="B36" t="str">
        <f>'Light modules'!V9</f>
        <v>PWM.4.12-24+</v>
      </c>
      <c r="C36" t="s">
        <v>146</v>
      </c>
      <c r="D36" s="95" t="s">
        <v>134</v>
      </c>
      <c r="E36" s="56">
        <f>'Light modules'!V27</f>
        <v>0</v>
      </c>
      <c r="F36" s="8">
        <v>160</v>
      </c>
      <c r="G36" s="63">
        <f t="shared" si="5"/>
        <v>0</v>
      </c>
    </row>
    <row r="37" spans="1:7" ht="5.0999999999999996" customHeight="1" x14ac:dyDescent="0.25">
      <c r="C37" t="s">
        <v>1</v>
      </c>
      <c r="F37" s="8"/>
    </row>
    <row r="38" spans="1:7" ht="18.75" x14ac:dyDescent="0.3">
      <c r="A38" s="10" t="str">
        <f>Element!C6</f>
        <v>LIGA.AIR / Element</v>
      </c>
      <c r="F38" s="8"/>
    </row>
    <row r="39" spans="1:7" x14ac:dyDescent="0.25">
      <c r="A39" s="32" t="s">
        <v>217</v>
      </c>
      <c r="B39" t="str">
        <f>Element!C8</f>
        <v>REL.240</v>
      </c>
      <c r="C39" t="s">
        <v>147</v>
      </c>
      <c r="D39" s="2" t="s">
        <v>134</v>
      </c>
      <c r="E39" s="56">
        <f>Element!C26</f>
        <v>0</v>
      </c>
      <c r="F39" s="8">
        <v>125</v>
      </c>
      <c r="G39" s="63">
        <f t="shared" ref="G39:G47" si="7">E39*F39</f>
        <v>0</v>
      </c>
    </row>
    <row r="40" spans="1:7" x14ac:dyDescent="0.25">
      <c r="A40" s="109" t="s">
        <v>217</v>
      </c>
      <c r="B40" t="str">
        <f>Element!D8</f>
        <v>OD.2REL240+</v>
      </c>
      <c r="C40" t="s">
        <v>312</v>
      </c>
      <c r="D40" s="110" t="s">
        <v>134</v>
      </c>
      <c r="E40" s="110">
        <f>Element!D26</f>
        <v>0</v>
      </c>
      <c r="F40" s="8">
        <v>200</v>
      </c>
      <c r="G40" s="63">
        <f t="shared" ref="G40" si="8">E40*F40</f>
        <v>0</v>
      </c>
    </row>
    <row r="41" spans="1:7" x14ac:dyDescent="0.25">
      <c r="A41" s="54" t="s">
        <v>217</v>
      </c>
      <c r="B41" t="str">
        <f>Element!E8</f>
        <v>REL.4T.240</v>
      </c>
      <c r="C41" t="s">
        <v>148</v>
      </c>
      <c r="D41" s="94" t="s">
        <v>134</v>
      </c>
      <c r="E41" s="56">
        <f>Element!E26</f>
        <v>0</v>
      </c>
      <c r="F41" s="8">
        <v>160</v>
      </c>
      <c r="G41" s="63">
        <f t="shared" ref="G41" si="9">E41*F41</f>
        <v>0</v>
      </c>
    </row>
    <row r="42" spans="1:7" x14ac:dyDescent="0.25">
      <c r="A42" s="54" t="s">
        <v>217</v>
      </c>
      <c r="B42" t="str">
        <f>Element!F8</f>
        <v>2.REL.240</v>
      </c>
      <c r="C42" t="s">
        <v>149</v>
      </c>
      <c r="D42" s="94" t="s">
        <v>134</v>
      </c>
      <c r="E42" s="56">
        <f>Element!F26</f>
        <v>0</v>
      </c>
      <c r="F42" s="8">
        <v>160</v>
      </c>
      <c r="G42" s="63">
        <f t="shared" si="7"/>
        <v>0</v>
      </c>
    </row>
    <row r="43" spans="1:7" x14ac:dyDescent="0.25">
      <c r="A43" s="98" t="s">
        <v>217</v>
      </c>
      <c r="B43" t="str">
        <f>Element!G8</f>
        <v>REL240.T11W</v>
      </c>
      <c r="C43" t="s">
        <v>199</v>
      </c>
      <c r="D43" s="94" t="s">
        <v>134</v>
      </c>
      <c r="E43" s="56">
        <f>Element!G26</f>
        <v>0</v>
      </c>
      <c r="F43" s="8">
        <v>175</v>
      </c>
      <c r="G43" s="63">
        <f t="shared" si="7"/>
        <v>0</v>
      </c>
    </row>
    <row r="44" spans="1:7" x14ac:dyDescent="0.25">
      <c r="A44" s="98" t="s">
        <v>217</v>
      </c>
      <c r="B44" t="str">
        <f>Element!H8</f>
        <v>REL240.T11S</v>
      </c>
      <c r="C44" t="s">
        <v>200</v>
      </c>
      <c r="D44" s="94" t="s">
        <v>134</v>
      </c>
      <c r="E44" s="56">
        <f>Element!H26</f>
        <v>0</v>
      </c>
      <c r="F44" s="8">
        <v>175</v>
      </c>
      <c r="G44" s="63">
        <f t="shared" si="7"/>
        <v>0</v>
      </c>
    </row>
    <row r="45" spans="1:7" x14ac:dyDescent="0.25">
      <c r="A45" s="32" t="s">
        <v>217</v>
      </c>
      <c r="B45" t="str">
        <f>Element!I8</f>
        <v>REP.240.EURO</v>
      </c>
      <c r="C45" t="s">
        <v>150</v>
      </c>
      <c r="D45" s="94" t="s">
        <v>134</v>
      </c>
      <c r="E45" s="56">
        <f>Element!I26</f>
        <v>0</v>
      </c>
      <c r="F45" s="8">
        <v>85</v>
      </c>
      <c r="G45" s="63">
        <f t="shared" si="7"/>
        <v>0</v>
      </c>
    </row>
    <row r="46" spans="1:7" x14ac:dyDescent="0.25">
      <c r="A46" s="109" t="s">
        <v>217</v>
      </c>
      <c r="B46" t="str">
        <f>Element!J8</f>
        <v>REP.BATT+</v>
      </c>
      <c r="C46" t="s">
        <v>333</v>
      </c>
      <c r="D46" s="110" t="s">
        <v>134</v>
      </c>
      <c r="E46" s="110">
        <f>Element!J26</f>
        <v>0</v>
      </c>
      <c r="F46" s="8">
        <v>130</v>
      </c>
      <c r="G46" s="63">
        <f t="shared" ref="G46" si="10">E46*F46</f>
        <v>0</v>
      </c>
    </row>
    <row r="47" spans="1:7" x14ac:dyDescent="0.25">
      <c r="A47" s="109" t="s">
        <v>217</v>
      </c>
      <c r="B47" t="str">
        <f>Element!K8</f>
        <v>REP.240</v>
      </c>
      <c r="C47" t="s">
        <v>29</v>
      </c>
      <c r="D47" s="94" t="s">
        <v>134</v>
      </c>
      <c r="E47" s="56">
        <f>Element!K26</f>
        <v>0</v>
      </c>
      <c r="F47" s="8">
        <v>85</v>
      </c>
      <c r="G47" s="63">
        <f t="shared" si="7"/>
        <v>0</v>
      </c>
    </row>
    <row r="48" spans="1:7" x14ac:dyDescent="0.25">
      <c r="A48" s="109" t="s">
        <v>217</v>
      </c>
      <c r="B48" t="str">
        <f>Element!L8</f>
        <v>OD.REP.240+</v>
      </c>
      <c r="C48" t="s">
        <v>336</v>
      </c>
      <c r="D48" s="112" t="s">
        <v>134</v>
      </c>
      <c r="E48" s="112">
        <f>Element!L26</f>
        <v>0</v>
      </c>
      <c r="F48" s="8">
        <v>190</v>
      </c>
      <c r="G48" s="63">
        <f t="shared" ref="G48" si="11">E48*F48</f>
        <v>0</v>
      </c>
    </row>
    <row r="49" spans="1:7" x14ac:dyDescent="0.25">
      <c r="A49" s="83" t="s">
        <v>217</v>
      </c>
      <c r="B49" t="str">
        <f>Element!M8</f>
        <v>REP SOLAR</v>
      </c>
      <c r="C49" t="s">
        <v>131</v>
      </c>
      <c r="D49" s="94" t="s">
        <v>134</v>
      </c>
      <c r="E49" s="84">
        <f>Element!M26</f>
        <v>0</v>
      </c>
      <c r="F49" s="8">
        <v>430</v>
      </c>
      <c r="G49" s="63">
        <f t="shared" ref="G49" si="12">E49*F49</f>
        <v>0</v>
      </c>
    </row>
    <row r="50" spans="1:7" x14ac:dyDescent="0.25">
      <c r="A50" s="39" t="s">
        <v>217</v>
      </c>
      <c r="B50" t="str">
        <f>Element!N8</f>
        <v>STO.REL+2T</v>
      </c>
      <c r="C50" t="s">
        <v>151</v>
      </c>
      <c r="D50" s="94" t="s">
        <v>134</v>
      </c>
      <c r="E50" s="56">
        <f>Element!N26</f>
        <v>0</v>
      </c>
      <c r="F50" s="8">
        <v>190</v>
      </c>
      <c r="G50" s="63">
        <f t="shared" ref="G50:G54" si="13">E50*F50</f>
        <v>0</v>
      </c>
    </row>
    <row r="51" spans="1:7" x14ac:dyDescent="0.25">
      <c r="A51" s="32" t="s">
        <v>217</v>
      </c>
      <c r="B51" t="str">
        <f>Element!O8</f>
        <v>STO.REL.240</v>
      </c>
      <c r="C51" t="s">
        <v>152</v>
      </c>
      <c r="D51" s="94" t="s">
        <v>134</v>
      </c>
      <c r="E51" s="56">
        <f>Element!P26</f>
        <v>0</v>
      </c>
      <c r="F51" s="8">
        <v>190</v>
      </c>
      <c r="G51" s="63">
        <f t="shared" si="13"/>
        <v>0</v>
      </c>
    </row>
    <row r="52" spans="1:7" x14ac:dyDescent="0.25">
      <c r="A52" s="83" t="s">
        <v>217</v>
      </c>
      <c r="B52" t="str">
        <f>Element!P8</f>
        <v>4 STOREL+8T</v>
      </c>
      <c r="C52" t="s">
        <v>153</v>
      </c>
      <c r="D52" s="94" t="s">
        <v>134</v>
      </c>
      <c r="E52" s="84">
        <f>Element!P26</f>
        <v>0</v>
      </c>
      <c r="F52" s="8">
        <v>550</v>
      </c>
      <c r="G52" s="63">
        <f t="shared" ref="G52" si="14">E52*F52</f>
        <v>0</v>
      </c>
    </row>
    <row r="53" spans="1:7" x14ac:dyDescent="0.25">
      <c r="A53" s="109" t="s">
        <v>217</v>
      </c>
      <c r="B53" t="str">
        <f>Element!Q8</f>
        <v>2X4REL.4.T.240</v>
      </c>
      <c r="C53" t="s">
        <v>315</v>
      </c>
      <c r="D53" s="110" t="s">
        <v>134</v>
      </c>
      <c r="E53" s="110">
        <f>Element!Q26</f>
        <v>0</v>
      </c>
      <c r="F53" s="8">
        <v>410</v>
      </c>
      <c r="G53" s="63">
        <f t="shared" ref="G53" si="15">E53*F53</f>
        <v>0</v>
      </c>
    </row>
    <row r="54" spans="1:7" x14ac:dyDescent="0.25">
      <c r="A54" s="47" t="s">
        <v>217</v>
      </c>
      <c r="B54" t="str">
        <f>Element!R8</f>
        <v>3x2REL.3T</v>
      </c>
      <c r="C54" t="s">
        <v>316</v>
      </c>
      <c r="D54" s="94" t="s">
        <v>134</v>
      </c>
      <c r="E54" s="56">
        <f>Element!S26</f>
        <v>0</v>
      </c>
      <c r="F54" s="8">
        <v>440</v>
      </c>
      <c r="G54" s="63">
        <f t="shared" si="13"/>
        <v>0</v>
      </c>
    </row>
    <row r="55" spans="1:7" x14ac:dyDescent="0.25">
      <c r="A55" s="43" t="s">
        <v>217</v>
      </c>
      <c r="B55" t="str">
        <f>Element!S8</f>
        <v>8.REL.240</v>
      </c>
      <c r="C55" t="s">
        <v>317</v>
      </c>
      <c r="D55" s="94" t="s">
        <v>134</v>
      </c>
      <c r="E55" s="56">
        <f>Element!R26</f>
        <v>0</v>
      </c>
      <c r="F55" s="8">
        <v>340</v>
      </c>
      <c r="G55" s="63">
        <f t="shared" ref="G55" si="16">E55*F55</f>
        <v>0</v>
      </c>
    </row>
    <row r="56" spans="1:7" ht="5.0999999999999996" customHeight="1" x14ac:dyDescent="0.25">
      <c r="F56" s="8"/>
    </row>
    <row r="57" spans="1:7" ht="18.75" x14ac:dyDescent="0.3">
      <c r="A57" s="10" t="str">
        <f>Sensors!C7</f>
        <v>LIGA.AIR / Sensors</v>
      </c>
      <c r="F57" s="8"/>
    </row>
    <row r="58" spans="1:7" x14ac:dyDescent="0.25">
      <c r="A58" s="32" t="s">
        <v>217</v>
      </c>
      <c r="B58" t="str">
        <f>Sensors!C9</f>
        <v>SP.240V.W</v>
      </c>
      <c r="C58" t="s">
        <v>154</v>
      </c>
      <c r="D58" s="2" t="s">
        <v>134</v>
      </c>
      <c r="E58" s="56">
        <f>Sensors!C27</f>
        <v>0</v>
      </c>
      <c r="F58" s="8">
        <v>165</v>
      </c>
      <c r="G58" s="63">
        <f t="shared" ref="G58:G72" si="17">E58*F58</f>
        <v>0</v>
      </c>
    </row>
    <row r="59" spans="1:7" x14ac:dyDescent="0.25">
      <c r="A59" s="32" t="s">
        <v>217</v>
      </c>
      <c r="B59" t="str">
        <f>Sensors!F9</f>
        <v>SP.BAT.W</v>
      </c>
      <c r="C59" t="s">
        <v>155</v>
      </c>
      <c r="D59" s="94" t="s">
        <v>134</v>
      </c>
      <c r="E59" s="56">
        <f>Sensors!F27</f>
        <v>0</v>
      </c>
      <c r="F59" s="8">
        <v>165</v>
      </c>
      <c r="G59" s="63">
        <f>E59*F59</f>
        <v>0</v>
      </c>
    </row>
    <row r="60" spans="1:7" x14ac:dyDescent="0.25">
      <c r="A60" s="32" t="s">
        <v>18</v>
      </c>
      <c r="B60" t="s">
        <v>19</v>
      </c>
      <c r="C60" t="s">
        <v>156</v>
      </c>
      <c r="D60" s="94" t="s">
        <v>134</v>
      </c>
      <c r="E60" s="88"/>
      <c r="F60" s="8">
        <v>32</v>
      </c>
      <c r="G60" s="63">
        <f t="shared" si="17"/>
        <v>0</v>
      </c>
    </row>
    <row r="61" spans="1:7" x14ac:dyDescent="0.25">
      <c r="A61" s="32" t="s">
        <v>18</v>
      </c>
      <c r="B61" t="s">
        <v>22</v>
      </c>
      <c r="C61" t="s">
        <v>157</v>
      </c>
      <c r="D61" s="94" t="s">
        <v>134</v>
      </c>
      <c r="E61" s="88"/>
      <c r="F61" s="8">
        <v>25</v>
      </c>
      <c r="G61" s="63">
        <f t="shared" si="17"/>
        <v>0</v>
      </c>
    </row>
    <row r="62" spans="1:7" x14ac:dyDescent="0.25">
      <c r="A62" s="32" t="s">
        <v>217</v>
      </c>
      <c r="B62" t="str">
        <f>Sensors!D9</f>
        <v>SP.240V.G</v>
      </c>
      <c r="C62" t="s">
        <v>158</v>
      </c>
      <c r="D62" s="94" t="s">
        <v>134</v>
      </c>
      <c r="E62" s="56">
        <f>Sensors!D27</f>
        <v>0</v>
      </c>
      <c r="F62" s="8">
        <v>165</v>
      </c>
      <c r="G62" s="63">
        <f t="shared" si="17"/>
        <v>0</v>
      </c>
    </row>
    <row r="63" spans="1:7" x14ac:dyDescent="0.25">
      <c r="A63" s="32" t="s">
        <v>217</v>
      </c>
      <c r="B63" t="str">
        <f>Element!H8</f>
        <v>REL240.T11S</v>
      </c>
      <c r="C63" t="s">
        <v>159</v>
      </c>
      <c r="D63" s="94" t="s">
        <v>134</v>
      </c>
      <c r="E63" s="56">
        <f>Sensors!G27</f>
        <v>0</v>
      </c>
      <c r="F63" s="8">
        <v>165</v>
      </c>
      <c r="G63" s="63">
        <f>E63*F63</f>
        <v>0</v>
      </c>
    </row>
    <row r="64" spans="1:7" x14ac:dyDescent="0.25">
      <c r="A64" s="32" t="s">
        <v>18</v>
      </c>
      <c r="B64" t="s">
        <v>20</v>
      </c>
      <c r="C64" t="s">
        <v>161</v>
      </c>
      <c r="D64" s="94" t="s">
        <v>134</v>
      </c>
      <c r="E64" s="88"/>
      <c r="F64" s="8">
        <v>36</v>
      </c>
      <c r="G64" s="63">
        <f t="shared" si="17"/>
        <v>0</v>
      </c>
    </row>
    <row r="65" spans="1:7" x14ac:dyDescent="0.25">
      <c r="A65" s="32" t="s">
        <v>18</v>
      </c>
      <c r="B65" t="s">
        <v>23</v>
      </c>
      <c r="C65" t="s">
        <v>160</v>
      </c>
      <c r="D65" s="94" t="s">
        <v>134</v>
      </c>
      <c r="E65" s="88"/>
      <c r="F65" s="8">
        <v>28</v>
      </c>
      <c r="G65" s="63">
        <f t="shared" si="17"/>
        <v>0</v>
      </c>
    </row>
    <row r="66" spans="1:7" x14ac:dyDescent="0.25">
      <c r="A66" s="32" t="s">
        <v>217</v>
      </c>
      <c r="B66" t="str">
        <f>Sensors!E9</f>
        <v>SP.240V.S</v>
      </c>
      <c r="C66" t="s">
        <v>162</v>
      </c>
      <c r="D66" s="94" t="s">
        <v>134</v>
      </c>
      <c r="E66" s="56">
        <f>Sensors!E27</f>
        <v>0</v>
      </c>
      <c r="F66" s="8">
        <v>165</v>
      </c>
      <c r="G66" s="63">
        <f t="shared" si="17"/>
        <v>0</v>
      </c>
    </row>
    <row r="67" spans="1:7" x14ac:dyDescent="0.25">
      <c r="A67" s="32" t="s">
        <v>217</v>
      </c>
      <c r="B67" t="str">
        <f>Sensors!H9</f>
        <v>SP.BAT.S</v>
      </c>
      <c r="C67" t="s">
        <v>163</v>
      </c>
      <c r="D67" s="94" t="s">
        <v>134</v>
      </c>
      <c r="E67" s="56">
        <f>Sensors!H27</f>
        <v>0</v>
      </c>
      <c r="F67" s="8">
        <v>165</v>
      </c>
      <c r="G67" s="63">
        <f>E67*F67</f>
        <v>0</v>
      </c>
    </row>
    <row r="68" spans="1:7" x14ac:dyDescent="0.25">
      <c r="A68" s="32" t="s">
        <v>18</v>
      </c>
      <c r="B68" t="s">
        <v>24</v>
      </c>
      <c r="C68" t="s">
        <v>164</v>
      </c>
      <c r="D68" s="94" t="s">
        <v>134</v>
      </c>
      <c r="E68" s="88"/>
      <c r="F68" s="8">
        <v>36</v>
      </c>
      <c r="G68" s="63">
        <f>E68*F68</f>
        <v>0</v>
      </c>
    </row>
    <row r="69" spans="1:7" x14ac:dyDescent="0.25">
      <c r="A69" s="32" t="s">
        <v>18</v>
      </c>
      <c r="B69" t="s">
        <v>21</v>
      </c>
      <c r="C69" t="s">
        <v>165</v>
      </c>
      <c r="D69" s="94" t="s">
        <v>134</v>
      </c>
      <c r="E69" s="88"/>
      <c r="F69" s="8">
        <v>28</v>
      </c>
      <c r="G69" s="63">
        <f t="shared" si="17"/>
        <v>0</v>
      </c>
    </row>
    <row r="70" spans="1:7" x14ac:dyDescent="0.25">
      <c r="A70" s="40" t="s">
        <v>217</v>
      </c>
      <c r="B70" t="str">
        <f>Sensors!I9</f>
        <v>SP.CUBE.W</v>
      </c>
      <c r="C70" t="s">
        <v>166</v>
      </c>
      <c r="D70" s="94" t="s">
        <v>134</v>
      </c>
      <c r="E70" s="56">
        <f>Sensors!I27</f>
        <v>0</v>
      </c>
      <c r="F70" s="8">
        <v>190</v>
      </c>
      <c r="G70" s="63">
        <f t="shared" si="17"/>
        <v>0</v>
      </c>
    </row>
    <row r="71" spans="1:7" x14ac:dyDescent="0.25">
      <c r="A71" s="40" t="s">
        <v>217</v>
      </c>
      <c r="B71" t="str">
        <f>Sensors!J9</f>
        <v>SP.CUBE.S</v>
      </c>
      <c r="C71" t="s">
        <v>167</v>
      </c>
      <c r="D71" s="94" t="s">
        <v>134</v>
      </c>
      <c r="E71" s="56">
        <f>Sensors!J27</f>
        <v>0</v>
      </c>
      <c r="F71" s="8">
        <v>190</v>
      </c>
      <c r="G71" s="63">
        <f t="shared" si="17"/>
        <v>0</v>
      </c>
    </row>
    <row r="72" spans="1:7" x14ac:dyDescent="0.25">
      <c r="A72" s="40" t="s">
        <v>217</v>
      </c>
      <c r="B72" t="str">
        <f>Sensors!K9</f>
        <v>SP.CUBE.AE</v>
      </c>
      <c r="C72" t="s">
        <v>168</v>
      </c>
      <c r="D72" s="94" t="s">
        <v>134</v>
      </c>
      <c r="E72" s="56">
        <f>Sensors!K27</f>
        <v>0</v>
      </c>
      <c r="F72" s="8">
        <v>200</v>
      </c>
      <c r="G72" s="63">
        <f t="shared" si="17"/>
        <v>0</v>
      </c>
    </row>
    <row r="73" spans="1:7" x14ac:dyDescent="0.25">
      <c r="A73" s="50" t="s">
        <v>217</v>
      </c>
      <c r="B73" t="str">
        <f>Sensors!L9</f>
        <v>CUBE.USB.W</v>
      </c>
      <c r="C73" t="s">
        <v>169</v>
      </c>
      <c r="D73" s="94" t="s">
        <v>134</v>
      </c>
      <c r="E73" s="56">
        <f>Sensors!L27</f>
        <v>0</v>
      </c>
      <c r="F73" s="8">
        <v>180</v>
      </c>
      <c r="G73" s="63">
        <f t="shared" ref="G73:G75" si="18">E73*F73</f>
        <v>0</v>
      </c>
    </row>
    <row r="74" spans="1:7" x14ac:dyDescent="0.25">
      <c r="A74" s="50" t="s">
        <v>217</v>
      </c>
      <c r="B74" t="str">
        <f>Sensors!M9</f>
        <v>CUBE.USB.S</v>
      </c>
      <c r="C74" t="s">
        <v>171</v>
      </c>
      <c r="D74" s="94" t="s">
        <v>134</v>
      </c>
      <c r="E74" s="56">
        <f>Sensors!M27</f>
        <v>0</v>
      </c>
      <c r="F74" s="8">
        <v>180</v>
      </c>
      <c r="G74" s="63">
        <f>E74*F74</f>
        <v>0</v>
      </c>
    </row>
    <row r="75" spans="1:7" x14ac:dyDescent="0.25">
      <c r="A75" s="50" t="s">
        <v>217</v>
      </c>
      <c r="B75" t="str">
        <f>Sensors!N9</f>
        <v>CUBE.USB.AE</v>
      </c>
      <c r="C75" t="s">
        <v>170</v>
      </c>
      <c r="D75" s="94" t="s">
        <v>134</v>
      </c>
      <c r="E75" s="56">
        <f>Sensors!N27</f>
        <v>0</v>
      </c>
      <c r="F75" s="8">
        <v>190</v>
      </c>
      <c r="G75" s="63">
        <f t="shared" si="18"/>
        <v>0</v>
      </c>
    </row>
    <row r="76" spans="1:7" x14ac:dyDescent="0.25">
      <c r="A76" s="50" t="str">
        <f>A75</f>
        <v>LIGA.AIR.</v>
      </c>
      <c r="B76" t="str">
        <f>Sensors!O9</f>
        <v>PS.USB.S</v>
      </c>
      <c r="C76" t="s">
        <v>172</v>
      </c>
      <c r="D76" s="94" t="s">
        <v>134</v>
      </c>
      <c r="E76" s="56">
        <f>Sensors!O27</f>
        <v>0</v>
      </c>
      <c r="F76" s="8">
        <v>24</v>
      </c>
      <c r="G76" s="63">
        <f t="shared" ref="G76" si="19">E76*F76</f>
        <v>0</v>
      </c>
    </row>
    <row r="77" spans="1:7" x14ac:dyDescent="0.25">
      <c r="A77" s="50" t="s">
        <v>217</v>
      </c>
      <c r="B77" t="str">
        <f>Sensors!P9</f>
        <v>SP.CUBE.H.E</v>
      </c>
      <c r="C77" t="s">
        <v>173</v>
      </c>
      <c r="D77" s="94" t="s">
        <v>134</v>
      </c>
      <c r="E77" s="56">
        <f>Sensors!P27</f>
        <v>0</v>
      </c>
      <c r="F77" s="8">
        <v>260</v>
      </c>
      <c r="G77" s="63">
        <f t="shared" ref="G77:G78" si="20">E77*F77</f>
        <v>0</v>
      </c>
    </row>
    <row r="78" spans="1:7" x14ac:dyDescent="0.25">
      <c r="A78" s="50" t="s">
        <v>217</v>
      </c>
      <c r="B78" t="str">
        <f>Sensors!Q9</f>
        <v>SP.CUBE.H.N</v>
      </c>
      <c r="C78" t="s">
        <v>174</v>
      </c>
      <c r="D78" s="94" t="s">
        <v>134</v>
      </c>
      <c r="E78" s="56">
        <f>Sensors!Q27</f>
        <v>0</v>
      </c>
      <c r="F78" s="8">
        <v>260</v>
      </c>
      <c r="G78" s="63">
        <f t="shared" si="20"/>
        <v>0</v>
      </c>
    </row>
    <row r="79" spans="1:7" x14ac:dyDescent="0.25">
      <c r="A79" s="32" t="s">
        <v>217</v>
      </c>
      <c r="B79" t="str">
        <f>Sensors!R9</f>
        <v>AIR.SP.ADA.W</v>
      </c>
      <c r="C79" t="s">
        <v>175</v>
      </c>
      <c r="D79" s="94" t="s">
        <v>134</v>
      </c>
      <c r="E79" s="56">
        <f>Sensors!R27</f>
        <v>0</v>
      </c>
      <c r="F79" s="8">
        <v>190</v>
      </c>
      <c r="G79" s="63">
        <f>E79*F79</f>
        <v>0</v>
      </c>
    </row>
    <row r="80" spans="1:7" x14ac:dyDescent="0.25">
      <c r="A80" s="50" t="s">
        <v>217</v>
      </c>
      <c r="B80" t="str">
        <f>Sensors!S9</f>
        <v>AIR.SP.ADA.G</v>
      </c>
      <c r="C80" t="s">
        <v>176</v>
      </c>
      <c r="D80" s="94" t="s">
        <v>134</v>
      </c>
      <c r="E80" s="56">
        <f>Sensors!S27</f>
        <v>0</v>
      </c>
      <c r="F80" s="8">
        <v>190</v>
      </c>
      <c r="G80" s="63">
        <f>E80*F80</f>
        <v>0</v>
      </c>
    </row>
    <row r="81" spans="1:7" x14ac:dyDescent="0.25">
      <c r="A81" s="32" t="s">
        <v>217</v>
      </c>
      <c r="B81" t="str">
        <f>Sensors!T9</f>
        <v>AIR.SP.ADA.S</v>
      </c>
      <c r="C81" t="s">
        <v>177</v>
      </c>
      <c r="D81" s="94" t="s">
        <v>134</v>
      </c>
      <c r="E81" s="56">
        <f>Sensors!T27</f>
        <v>0</v>
      </c>
      <c r="F81" s="8">
        <v>190</v>
      </c>
      <c r="G81" s="63">
        <f t="shared" ref="G81" si="21">E81*F81</f>
        <v>0</v>
      </c>
    </row>
    <row r="82" spans="1:7" ht="5.0999999999999996" customHeight="1" x14ac:dyDescent="0.25">
      <c r="A82" s="1"/>
      <c r="F82" s="8"/>
      <c r="G82" s="17" t="s">
        <v>1</v>
      </c>
    </row>
    <row r="83" spans="1:7" ht="18.75" x14ac:dyDescent="0.3">
      <c r="A83" s="10" t="str">
        <f>'Switch modules'!C6</f>
        <v>LIGA.AIR / Switch modules</v>
      </c>
      <c r="F83" s="8"/>
    </row>
    <row r="84" spans="1:7" x14ac:dyDescent="0.25">
      <c r="A84" s="32" t="s">
        <v>217</v>
      </c>
      <c r="B84" t="str">
        <f>'Switch modules'!C8</f>
        <v>TAST4.240+</v>
      </c>
      <c r="C84" t="s">
        <v>178</v>
      </c>
      <c r="D84" s="2" t="s">
        <v>134</v>
      </c>
      <c r="E84" s="56">
        <f>'Switch modules'!C26</f>
        <v>0</v>
      </c>
      <c r="F84" s="17">
        <v>150</v>
      </c>
      <c r="G84" s="63">
        <f t="shared" ref="G84:G97" si="22">E84*F84</f>
        <v>0</v>
      </c>
    </row>
    <row r="85" spans="1:7" x14ac:dyDescent="0.25">
      <c r="A85" s="54" t="s">
        <v>217</v>
      </c>
      <c r="B85" t="str">
        <f>'Switch modules'!D8</f>
        <v>TAST8.240+</v>
      </c>
      <c r="C85" t="s">
        <v>179</v>
      </c>
      <c r="D85" s="94" t="s">
        <v>134</v>
      </c>
      <c r="E85" s="56">
        <f>'Switch modules'!D26</f>
        <v>0</v>
      </c>
      <c r="F85" s="17">
        <v>190</v>
      </c>
      <c r="G85" s="63">
        <f t="shared" ref="G85" si="23">E85*F85</f>
        <v>0</v>
      </c>
    </row>
    <row r="86" spans="1:7" x14ac:dyDescent="0.25">
      <c r="A86" s="109" t="s">
        <v>217</v>
      </c>
      <c r="B86" t="str">
        <f>'Switch modules'!E8</f>
        <v>TAST4.SW4.240+</v>
      </c>
      <c r="C86" t="s">
        <v>322</v>
      </c>
      <c r="D86" s="110" t="s">
        <v>134</v>
      </c>
      <c r="E86" s="110">
        <f>'Switch modules'!E26</f>
        <v>0</v>
      </c>
      <c r="F86" s="17">
        <v>190</v>
      </c>
      <c r="G86" s="63">
        <f t="shared" ref="G86" si="24">E86*F86</f>
        <v>0</v>
      </c>
    </row>
    <row r="87" spans="1:7" x14ac:dyDescent="0.25">
      <c r="A87" s="43" t="s">
        <v>217</v>
      </c>
      <c r="B87" t="str">
        <f>'Switch modules'!F8</f>
        <v>SM.BAT.W</v>
      </c>
      <c r="C87" t="s">
        <v>180</v>
      </c>
      <c r="D87" s="94" t="s">
        <v>134</v>
      </c>
      <c r="E87" s="56">
        <f>'Switch modules'!F26</f>
        <v>0</v>
      </c>
      <c r="F87" s="17">
        <v>125</v>
      </c>
      <c r="G87" s="63">
        <f t="shared" ref="G87:G88" si="25">E87*F87</f>
        <v>0</v>
      </c>
    </row>
    <row r="88" spans="1:7" x14ac:dyDescent="0.25">
      <c r="A88" s="43" t="s">
        <v>217</v>
      </c>
      <c r="B88" t="str">
        <f>'Switch modules'!G8</f>
        <v>SM.BAT.S</v>
      </c>
      <c r="C88" t="s">
        <v>181</v>
      </c>
      <c r="D88" s="94" t="s">
        <v>134</v>
      </c>
      <c r="E88" s="56">
        <f>'Switch modules'!H26</f>
        <v>0</v>
      </c>
      <c r="F88" s="17">
        <v>125</v>
      </c>
      <c r="G88" s="63">
        <f t="shared" si="25"/>
        <v>0</v>
      </c>
    </row>
    <row r="89" spans="1:7" x14ac:dyDescent="0.25">
      <c r="A89" s="72" t="s">
        <v>217</v>
      </c>
      <c r="B89" t="str">
        <f>'Switch modules'!H8</f>
        <v>SV.BAT.W</v>
      </c>
      <c r="C89" t="s">
        <v>182</v>
      </c>
      <c r="D89" s="94" t="s">
        <v>134</v>
      </c>
      <c r="E89" s="73">
        <f>'Switch modules'!I26</f>
        <v>0</v>
      </c>
      <c r="F89" s="17">
        <v>125</v>
      </c>
      <c r="G89" s="63">
        <f t="shared" ref="G89:G90" si="26">E89*F89</f>
        <v>0</v>
      </c>
    </row>
    <row r="90" spans="1:7" x14ac:dyDescent="0.25">
      <c r="A90" s="72" t="s">
        <v>217</v>
      </c>
      <c r="B90" t="str">
        <f>'Switch modules'!I8</f>
        <v>SV.BAT.S</v>
      </c>
      <c r="C90" t="s">
        <v>183</v>
      </c>
      <c r="D90" s="94" t="s">
        <v>134</v>
      </c>
      <c r="E90" s="73">
        <f>'Switch modules'!I26</f>
        <v>0</v>
      </c>
      <c r="F90" s="17">
        <v>125</v>
      </c>
      <c r="G90" s="63">
        <f t="shared" si="26"/>
        <v>0</v>
      </c>
    </row>
    <row r="91" spans="1:7" x14ac:dyDescent="0.25">
      <c r="A91" s="45" t="s">
        <v>217</v>
      </c>
      <c r="B91" s="45">
        <f>'Switch modules'!J8</f>
        <v>374740000</v>
      </c>
      <c r="C91" s="46" t="s">
        <v>184</v>
      </c>
      <c r="D91" s="94" t="s">
        <v>134</v>
      </c>
      <c r="E91" s="56">
        <f>'Switch modules'!J26</f>
        <v>0</v>
      </c>
      <c r="F91" s="17">
        <v>140</v>
      </c>
      <c r="G91" s="63">
        <f t="shared" ref="G91:G92" si="27">E91*F91</f>
        <v>0</v>
      </c>
    </row>
    <row r="92" spans="1:7" x14ac:dyDescent="0.25">
      <c r="A92" s="45" t="s">
        <v>217</v>
      </c>
      <c r="B92" s="45">
        <f>'Switch modules'!K8</f>
        <v>374750000</v>
      </c>
      <c r="C92" s="46" t="s">
        <v>185</v>
      </c>
      <c r="D92" s="94" t="s">
        <v>134</v>
      </c>
      <c r="E92" s="56">
        <f>'Switch modules'!K26</f>
        <v>0</v>
      </c>
      <c r="F92" s="17">
        <v>150</v>
      </c>
      <c r="G92" s="63">
        <f t="shared" si="27"/>
        <v>0</v>
      </c>
    </row>
    <row r="93" spans="1:7" x14ac:dyDescent="0.25">
      <c r="A93" s="32" t="s">
        <v>217</v>
      </c>
      <c r="B93" t="str">
        <f>'Switch modules'!L8</f>
        <v>FERB.S</v>
      </c>
      <c r="C93" t="s">
        <v>186</v>
      </c>
      <c r="D93" s="94" t="s">
        <v>134</v>
      </c>
      <c r="E93" s="56">
        <f>'Switch modules'!L26</f>
        <v>0</v>
      </c>
      <c r="F93" s="17">
        <v>150</v>
      </c>
      <c r="G93" s="63">
        <f>E93*F93</f>
        <v>0</v>
      </c>
    </row>
    <row r="94" spans="1:7" x14ac:dyDescent="0.25">
      <c r="A94" s="32" t="s">
        <v>217</v>
      </c>
      <c r="B94" t="str">
        <f>'Switch modules'!M8</f>
        <v>BAT.TAST.W</v>
      </c>
      <c r="C94" t="s">
        <v>187</v>
      </c>
      <c r="D94" s="94" t="s">
        <v>134</v>
      </c>
      <c r="E94" s="56">
        <f>'Switch modules'!M26</f>
        <v>0</v>
      </c>
      <c r="F94" s="17">
        <v>210</v>
      </c>
      <c r="G94" s="63">
        <f t="shared" si="22"/>
        <v>0</v>
      </c>
    </row>
    <row r="95" spans="1:7" x14ac:dyDescent="0.25">
      <c r="A95" s="109" t="s">
        <v>217</v>
      </c>
      <c r="B95" t="str">
        <f>'Switch modules'!$N$8</f>
        <v>BAT.TAST.S</v>
      </c>
      <c r="C95" t="s">
        <v>188</v>
      </c>
      <c r="D95" s="110" t="s">
        <v>134</v>
      </c>
      <c r="E95" s="110">
        <f>'Switch modules'!N26</f>
        <v>0</v>
      </c>
      <c r="F95" s="17">
        <v>210</v>
      </c>
      <c r="G95" s="63">
        <f t="shared" ref="G95:G96" si="28">E95*F95</f>
        <v>0</v>
      </c>
    </row>
    <row r="96" spans="1:7" x14ac:dyDescent="0.25">
      <c r="A96" s="109" t="s">
        <v>217</v>
      </c>
      <c r="B96" t="str">
        <f>'Switch modules'!$O$8</f>
        <v>WRD.24+</v>
      </c>
      <c r="C96" t="s">
        <v>325</v>
      </c>
      <c r="D96" s="110" t="s">
        <v>134</v>
      </c>
      <c r="E96" s="110">
        <f>'Switch modules'!O26</f>
        <v>0</v>
      </c>
      <c r="F96" s="17">
        <v>700</v>
      </c>
      <c r="G96" s="63">
        <f t="shared" si="28"/>
        <v>0</v>
      </c>
    </row>
    <row r="97" spans="1:7" x14ac:dyDescent="0.25">
      <c r="A97" s="62" t="s">
        <v>217</v>
      </c>
      <c r="B97" t="str">
        <f>'Switch modules'!P8</f>
        <v>WRD.PS.240</v>
      </c>
      <c r="C97" t="s">
        <v>188</v>
      </c>
      <c r="D97" s="94" t="s">
        <v>134</v>
      </c>
      <c r="E97" s="56">
        <f>'Switch modules'!P26</f>
        <v>0</v>
      </c>
      <c r="F97" s="17">
        <v>130</v>
      </c>
      <c r="G97" s="63">
        <f t="shared" si="22"/>
        <v>0</v>
      </c>
    </row>
    <row r="99" spans="1:7" ht="5.0999999999999996" customHeight="1" x14ac:dyDescent="0.25">
      <c r="F99" s="8"/>
    </row>
    <row r="100" spans="1:7" ht="18.75" x14ac:dyDescent="0.3">
      <c r="A100" s="10" t="s">
        <v>218</v>
      </c>
      <c r="F100" s="8"/>
    </row>
    <row r="101" spans="1:7" x14ac:dyDescent="0.25">
      <c r="A101" s="43" t="s">
        <v>217</v>
      </c>
      <c r="B101" t="s">
        <v>75</v>
      </c>
      <c r="C101" t="s">
        <v>189</v>
      </c>
      <c r="D101" s="44" t="s">
        <v>134</v>
      </c>
      <c r="E101" s="88"/>
      <c r="F101" s="17">
        <v>102.14</v>
      </c>
      <c r="G101" s="63">
        <f>E101*F101</f>
        <v>0</v>
      </c>
    </row>
    <row r="102" spans="1:7" x14ac:dyDescent="0.25">
      <c r="A102" s="111" t="s">
        <v>217</v>
      </c>
      <c r="B102" t="s">
        <v>337</v>
      </c>
      <c r="C102" s="6" t="s">
        <v>341</v>
      </c>
      <c r="D102" s="94" t="s">
        <v>134</v>
      </c>
      <c r="E102" s="88"/>
      <c r="F102" s="17">
        <v>18</v>
      </c>
      <c r="G102" s="63">
        <f>E102*F102</f>
        <v>0</v>
      </c>
    </row>
    <row r="103" spans="1:7" x14ac:dyDescent="0.25">
      <c r="A103" s="111" t="s">
        <v>217</v>
      </c>
      <c r="B103" t="s">
        <v>338</v>
      </c>
      <c r="C103" s="6" t="s">
        <v>342</v>
      </c>
      <c r="D103" s="94" t="s">
        <v>134</v>
      </c>
      <c r="E103" s="88"/>
      <c r="F103" s="17">
        <v>25</v>
      </c>
      <c r="G103" s="63">
        <f t="shared" ref="G103:G111" si="29">E103*F103</f>
        <v>0</v>
      </c>
    </row>
    <row r="104" spans="1:7" x14ac:dyDescent="0.25">
      <c r="A104" s="111" t="s">
        <v>217</v>
      </c>
      <c r="B104" t="s">
        <v>339</v>
      </c>
      <c r="C104" s="6" t="s">
        <v>343</v>
      </c>
      <c r="D104" s="94" t="s">
        <v>134</v>
      </c>
      <c r="E104" s="88"/>
      <c r="F104" s="17">
        <v>43</v>
      </c>
      <c r="G104" s="63">
        <f t="shared" si="29"/>
        <v>0</v>
      </c>
    </row>
    <row r="105" spans="1:7" x14ac:dyDescent="0.25">
      <c r="A105" s="111" t="s">
        <v>217</v>
      </c>
      <c r="B105" t="s">
        <v>340</v>
      </c>
      <c r="C105" s="6" t="s">
        <v>344</v>
      </c>
      <c r="D105" s="112" t="s">
        <v>134</v>
      </c>
      <c r="E105" s="88"/>
      <c r="F105" s="17">
        <v>75</v>
      </c>
      <c r="G105" s="63">
        <f t="shared" ref="G105" si="30">E105*F105</f>
        <v>0</v>
      </c>
    </row>
    <row r="106" spans="1:7" x14ac:dyDescent="0.25">
      <c r="A106" s="7" t="s">
        <v>42</v>
      </c>
      <c r="B106" s="65">
        <v>323237000</v>
      </c>
      <c r="C106" s="6" t="s">
        <v>190</v>
      </c>
      <c r="D106" s="94" t="s">
        <v>134</v>
      </c>
      <c r="E106" s="88"/>
      <c r="F106" s="17">
        <v>131.54</v>
      </c>
      <c r="G106" s="63">
        <f>E106*F106</f>
        <v>0</v>
      </c>
    </row>
    <row r="107" spans="1:7" x14ac:dyDescent="0.25">
      <c r="A107" s="7" t="s">
        <v>42</v>
      </c>
      <c r="B107" s="65">
        <v>323236000</v>
      </c>
      <c r="C107" s="6" t="s">
        <v>191</v>
      </c>
      <c r="D107" s="94" t="s">
        <v>134</v>
      </c>
      <c r="E107" s="88"/>
      <c r="F107" s="17">
        <v>111.76</v>
      </c>
      <c r="G107" s="63">
        <f t="shared" si="29"/>
        <v>0</v>
      </c>
    </row>
    <row r="108" spans="1:7" x14ac:dyDescent="0.25">
      <c r="A108" s="38" t="s">
        <v>217</v>
      </c>
      <c r="B108" t="s">
        <v>44</v>
      </c>
      <c r="C108" s="6" t="s">
        <v>25</v>
      </c>
      <c r="D108" s="94" t="s">
        <v>134</v>
      </c>
      <c r="E108" s="88"/>
      <c r="F108" s="17">
        <v>150</v>
      </c>
      <c r="G108" s="63">
        <f t="shared" si="29"/>
        <v>0</v>
      </c>
    </row>
    <row r="109" spans="1:7" x14ac:dyDescent="0.25">
      <c r="A109" s="38" t="s">
        <v>217</v>
      </c>
      <c r="B109" t="s">
        <v>43</v>
      </c>
      <c r="C109" s="6" t="s">
        <v>25</v>
      </c>
      <c r="D109" s="94" t="s">
        <v>134</v>
      </c>
      <c r="E109" s="88"/>
      <c r="F109" s="17">
        <v>125</v>
      </c>
      <c r="G109" s="63">
        <f t="shared" si="29"/>
        <v>0</v>
      </c>
    </row>
    <row r="110" spans="1:7" x14ac:dyDescent="0.25">
      <c r="A110" s="38" t="s">
        <v>217</v>
      </c>
      <c r="B110" t="s">
        <v>45</v>
      </c>
      <c r="C110" s="6" t="s">
        <v>192</v>
      </c>
      <c r="D110" s="94" t="s">
        <v>134</v>
      </c>
      <c r="E110" s="88"/>
      <c r="F110" s="17">
        <v>165</v>
      </c>
      <c r="G110" s="63">
        <f t="shared" si="29"/>
        <v>0</v>
      </c>
    </row>
    <row r="111" spans="1:7" x14ac:dyDescent="0.25">
      <c r="A111" s="38" t="s">
        <v>217</v>
      </c>
      <c r="B111" t="s">
        <v>46</v>
      </c>
      <c r="C111" s="6" t="s">
        <v>193</v>
      </c>
      <c r="D111" s="94" t="s">
        <v>134</v>
      </c>
      <c r="E111" s="88"/>
      <c r="F111" s="17">
        <v>165</v>
      </c>
      <c r="G111" s="63">
        <f t="shared" si="29"/>
        <v>0</v>
      </c>
    </row>
    <row r="112" spans="1:7" x14ac:dyDescent="0.25">
      <c r="A112" s="38" t="s">
        <v>217</v>
      </c>
      <c r="B112" t="s">
        <v>47</v>
      </c>
      <c r="C112" s="6" t="s">
        <v>194</v>
      </c>
      <c r="D112" s="94" t="s">
        <v>134</v>
      </c>
      <c r="E112" s="88"/>
      <c r="F112" s="17">
        <v>165</v>
      </c>
      <c r="G112" s="63">
        <f>E112*F112</f>
        <v>0</v>
      </c>
    </row>
    <row r="113" spans="1:7" x14ac:dyDescent="0.25">
      <c r="A113" s="98" t="s">
        <v>217</v>
      </c>
      <c r="B113" t="s">
        <v>205</v>
      </c>
      <c r="C113" s="6" t="s">
        <v>206</v>
      </c>
      <c r="D113" s="99" t="s">
        <v>134</v>
      </c>
      <c r="E113" s="88"/>
      <c r="F113" s="17">
        <v>170</v>
      </c>
      <c r="G113" s="63">
        <f>E113*F113</f>
        <v>0</v>
      </c>
    </row>
    <row r="114" spans="1:7" x14ac:dyDescent="0.25">
      <c r="A114" s="48" t="s">
        <v>217</v>
      </c>
      <c r="B114" t="s">
        <v>81</v>
      </c>
      <c r="C114" t="s">
        <v>195</v>
      </c>
      <c r="D114" s="94" t="s">
        <v>134</v>
      </c>
      <c r="E114" s="88"/>
      <c r="F114" s="17">
        <v>220</v>
      </c>
      <c r="G114" s="63">
        <f t="shared" ref="G114" si="31">E114*F114</f>
        <v>0</v>
      </c>
    </row>
    <row r="115" spans="1:7" x14ac:dyDescent="0.25">
      <c r="A115" s="48" t="s">
        <v>217</v>
      </c>
      <c r="B115" t="s">
        <v>82</v>
      </c>
      <c r="C115" t="s">
        <v>196</v>
      </c>
      <c r="D115" s="94" t="s">
        <v>134</v>
      </c>
      <c r="E115" s="88"/>
      <c r="F115" s="17">
        <v>220</v>
      </c>
      <c r="G115" s="63">
        <f t="shared" ref="G115" si="32">E115*F115</f>
        <v>0</v>
      </c>
    </row>
    <row r="116" spans="1:7" s="20" customFormat="1" ht="3" customHeight="1" x14ac:dyDescent="0.25">
      <c r="A116" s="48" t="s">
        <v>217</v>
      </c>
      <c r="D116" s="21"/>
      <c r="E116" s="21"/>
      <c r="F116" s="22"/>
      <c r="G116" s="58"/>
    </row>
    <row r="117" spans="1:7" s="102" customFormat="1" ht="16.5" thickBot="1" x14ac:dyDescent="0.3">
      <c r="A117" s="101" t="s">
        <v>219</v>
      </c>
      <c r="D117" s="103"/>
      <c r="E117" s="104">
        <f>SUM(E18:E36,E39:E55,E58:E81,E84:E97,E101:E115)</f>
        <v>0</v>
      </c>
      <c r="F117" s="1" t="s">
        <v>134</v>
      </c>
      <c r="G117" s="107">
        <f>SUM(G18:G36,G39:G55,G58:G81,G84:G97,G101:G115)</f>
        <v>0</v>
      </c>
    </row>
    <row r="118" spans="1:7" s="102" customFormat="1" ht="15.75" x14ac:dyDescent="0.25">
      <c r="A118" s="101" t="s">
        <v>220</v>
      </c>
      <c r="D118" s="103"/>
      <c r="E118" s="105"/>
      <c r="F118" s="1" t="s">
        <v>134</v>
      </c>
      <c r="G118" s="107">
        <f>G15</f>
        <v>200</v>
      </c>
    </row>
    <row r="119" spans="1:7" s="68" customFormat="1" ht="19.5" thickBot="1" x14ac:dyDescent="0.35">
      <c r="A119" s="67" t="s">
        <v>221</v>
      </c>
      <c r="D119" s="69"/>
      <c r="E119" s="19"/>
      <c r="F119" s="1" t="s">
        <v>134</v>
      </c>
      <c r="G119" s="106">
        <f>G15+G117</f>
        <v>200</v>
      </c>
    </row>
    <row r="120" spans="1:7" ht="15.75" thickTop="1" x14ac:dyDescent="0.25">
      <c r="E120" s="66"/>
    </row>
    <row r="121" spans="1:7" x14ac:dyDescent="0.25">
      <c r="E121" s="66"/>
    </row>
    <row r="131" spans="1:4" x14ac:dyDescent="0.25">
      <c r="A131" s="3"/>
      <c r="B131" s="3"/>
      <c r="C131" s="3"/>
      <c r="D131" s="5"/>
    </row>
    <row r="132" spans="1:4" x14ac:dyDescent="0.25">
      <c r="A132" s="3"/>
      <c r="B132" s="3"/>
      <c r="C132" s="3"/>
      <c r="D132" s="5"/>
    </row>
    <row r="133" spans="1:4" x14ac:dyDescent="0.25">
      <c r="A133" s="3"/>
      <c r="B133" s="3"/>
      <c r="C133" s="3"/>
      <c r="D133" s="5"/>
    </row>
    <row r="134" spans="1:4" x14ac:dyDescent="0.25">
      <c r="A134" s="3"/>
      <c r="B134" s="3"/>
      <c r="C134" s="3"/>
      <c r="D134" s="5"/>
    </row>
    <row r="135" spans="1:4" x14ac:dyDescent="0.25">
      <c r="A135" s="3"/>
      <c r="B135" s="3"/>
      <c r="C135" s="3"/>
      <c r="D135" s="5"/>
    </row>
    <row r="136" spans="1:4" x14ac:dyDescent="0.25">
      <c r="A136" s="3"/>
      <c r="B136" s="3"/>
      <c r="C136" s="3"/>
      <c r="D136" s="5"/>
    </row>
    <row r="137" spans="1:4" x14ac:dyDescent="0.25">
      <c r="A137" s="3"/>
      <c r="B137" s="3"/>
      <c r="C137" s="3"/>
      <c r="D137" s="5"/>
    </row>
    <row r="138" spans="1:4" x14ac:dyDescent="0.25">
      <c r="A138" s="3"/>
      <c r="B138" s="3"/>
      <c r="C138" s="3"/>
      <c r="D138" s="5"/>
    </row>
    <row r="139" spans="1:4" x14ac:dyDescent="0.25">
      <c r="A139" s="3"/>
      <c r="B139" s="3"/>
      <c r="C139" s="3"/>
      <c r="D139" s="5"/>
    </row>
    <row r="140" spans="1:4" x14ac:dyDescent="0.25">
      <c r="A140" s="3"/>
      <c r="B140" s="3"/>
      <c r="C140" s="3"/>
      <c r="D140" s="5"/>
    </row>
    <row r="141" spans="1:4" x14ac:dyDescent="0.25">
      <c r="A141" s="3"/>
      <c r="B141" s="3"/>
      <c r="C141" s="3"/>
      <c r="D141" s="5"/>
    </row>
    <row r="142" spans="1:4" x14ac:dyDescent="0.25">
      <c r="B142" s="7"/>
      <c r="C142" s="16"/>
    </row>
    <row r="143" spans="1:4" x14ac:dyDescent="0.25">
      <c r="B143" s="7"/>
      <c r="C143" s="16"/>
    </row>
    <row r="144" spans="1:4" x14ac:dyDescent="0.25">
      <c r="B144" s="7"/>
      <c r="C144" s="16"/>
    </row>
    <row r="145" spans="2:2" x14ac:dyDescent="0.25">
      <c r="B145" s="7"/>
    </row>
  </sheetData>
  <sheetProtection selectLockedCells="1"/>
  <mergeCells count="8">
    <mergeCell ref="A12:B12"/>
    <mergeCell ref="A13:B13"/>
    <mergeCell ref="A14:B14"/>
    <mergeCell ref="A3:C3"/>
    <mergeCell ref="F4:F10"/>
    <mergeCell ref="E3:G3"/>
    <mergeCell ref="E4:E10"/>
    <mergeCell ref="G4:G10"/>
  </mergeCells>
  <pageMargins left="0.62992125984251968" right="0.23622047244094491" top="0" bottom="0.55118110236220474" header="0.31496062992125984" footer="0.31496062992125984"/>
  <pageSetup paperSize="9" scale="45" orientation="portrait" r:id="rId1"/>
  <headerFooter>
    <oddFooter>&amp;Lwww.ligaair.ch&amp;C1&amp;R&amp;F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V27"/>
  <sheetViews>
    <sheetView topLeftCell="B1" zoomScale="55" zoomScaleNormal="55" zoomScalePageLayoutView="85" workbookViewId="0">
      <selection activeCell="C15" sqref="C15"/>
    </sheetView>
  </sheetViews>
  <sheetFormatPr baseColWidth="10" defaultColWidth="0.28515625" defaultRowHeight="15" x14ac:dyDescent="0.25"/>
  <cols>
    <col min="1" max="2" width="30.7109375" style="2" customWidth="1"/>
    <col min="3" max="17" width="18.7109375" customWidth="1"/>
    <col min="18" max="18" width="22.7109375" customWidth="1"/>
    <col min="19" max="19" width="21.5703125" customWidth="1"/>
    <col min="20" max="22" width="18.7109375" customWidth="1"/>
  </cols>
  <sheetData>
    <row r="2" spans="1:22" x14ac:dyDescent="0.25">
      <c r="E2" s="6" t="str">
        <f>Compilation!B4</f>
        <v>……</v>
      </c>
      <c r="F2" s="6"/>
      <c r="G2" s="6"/>
      <c r="H2" s="6"/>
      <c r="V2" s="6"/>
    </row>
    <row r="3" spans="1:22" x14ac:dyDescent="0.25">
      <c r="E3" s="6" t="str">
        <f>Compilation!B7</f>
        <v>……</v>
      </c>
      <c r="F3" s="6"/>
      <c r="G3" s="6"/>
      <c r="H3" s="6"/>
      <c r="V3" s="6"/>
    </row>
    <row r="4" spans="1:22" x14ac:dyDescent="0.25">
      <c r="E4" s="100">
        <f ca="1">Compilation!B9</f>
        <v>44985</v>
      </c>
      <c r="F4" s="51"/>
      <c r="G4" s="51"/>
      <c r="H4" s="51"/>
      <c r="V4" s="51"/>
    </row>
    <row r="5" spans="1:22" x14ac:dyDescent="0.25">
      <c r="U5" s="119"/>
      <c r="V5" s="119"/>
    </row>
    <row r="7" spans="1:22" ht="21" customHeight="1" x14ac:dyDescent="0.25">
      <c r="A7" s="33"/>
      <c r="B7" s="34"/>
      <c r="C7" s="121" t="s">
        <v>222</v>
      </c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</row>
    <row r="8" spans="1:22" ht="18.75" customHeight="1" x14ac:dyDescent="0.25">
      <c r="A8" s="35"/>
      <c r="B8" s="36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</row>
    <row r="9" spans="1:22" x14ac:dyDescent="0.25">
      <c r="A9" s="120" t="s">
        <v>207</v>
      </c>
      <c r="B9" s="120"/>
      <c r="C9" s="12" t="s">
        <v>124</v>
      </c>
      <c r="D9" s="12" t="s">
        <v>125</v>
      </c>
      <c r="E9" s="12" t="s">
        <v>128</v>
      </c>
      <c r="F9" s="12" t="s">
        <v>123</v>
      </c>
      <c r="G9" s="12" t="s">
        <v>117</v>
      </c>
      <c r="H9" s="12" t="s">
        <v>116</v>
      </c>
      <c r="I9" s="12" t="s">
        <v>3</v>
      </c>
      <c r="J9" s="12" t="s">
        <v>69</v>
      </c>
      <c r="K9" s="12" t="s">
        <v>77</v>
      </c>
      <c r="L9" s="12" t="s">
        <v>101</v>
      </c>
      <c r="M9" s="12" t="s">
        <v>297</v>
      </c>
      <c r="N9" s="12" t="s">
        <v>97</v>
      </c>
      <c r="O9" s="12" t="s">
        <v>99</v>
      </c>
      <c r="P9" s="12" t="s">
        <v>326</v>
      </c>
      <c r="Q9" s="12" t="s">
        <v>327</v>
      </c>
      <c r="R9" s="12" t="s">
        <v>70</v>
      </c>
      <c r="S9" s="12" t="s">
        <v>61</v>
      </c>
      <c r="T9" s="12" t="s">
        <v>60</v>
      </c>
      <c r="U9" s="12" t="s">
        <v>100</v>
      </c>
      <c r="V9" s="12" t="s">
        <v>301</v>
      </c>
    </row>
    <row r="10" spans="1:22" x14ac:dyDescent="0.25">
      <c r="A10" s="120" t="s">
        <v>208</v>
      </c>
      <c r="B10" s="120"/>
      <c r="C10" s="12" t="s">
        <v>2</v>
      </c>
      <c r="D10" s="12" t="s">
        <v>2</v>
      </c>
      <c r="E10" s="12" t="s">
        <v>68</v>
      </c>
      <c r="F10" s="12" t="s">
        <v>122</v>
      </c>
      <c r="G10" s="12" t="s">
        <v>113</v>
      </c>
      <c r="H10" s="12" t="s">
        <v>294</v>
      </c>
      <c r="I10" s="12" t="s">
        <v>250</v>
      </c>
      <c r="J10" s="12" t="s">
        <v>250</v>
      </c>
      <c r="K10" s="12" t="s">
        <v>251</v>
      </c>
      <c r="L10" s="12" t="s">
        <v>251</v>
      </c>
      <c r="M10" s="12" t="s">
        <v>298</v>
      </c>
      <c r="N10" s="12" t="s">
        <v>252</v>
      </c>
      <c r="O10" s="12" t="s">
        <v>253</v>
      </c>
      <c r="P10" s="12" t="s">
        <v>1</v>
      </c>
      <c r="Q10" s="12" t="s">
        <v>328</v>
      </c>
      <c r="R10" s="12" t="s">
        <v>255</v>
      </c>
      <c r="S10" s="12" t="s">
        <v>255</v>
      </c>
      <c r="T10" s="12" t="s">
        <v>63</v>
      </c>
      <c r="U10" s="12" t="s">
        <v>4</v>
      </c>
      <c r="V10" s="12" t="s">
        <v>302</v>
      </c>
    </row>
    <row r="11" spans="1:22" x14ac:dyDescent="0.25">
      <c r="A11" s="120" t="s">
        <v>209</v>
      </c>
      <c r="B11" s="120"/>
      <c r="C11" s="12" t="s">
        <v>239</v>
      </c>
      <c r="D11" s="12" t="s">
        <v>239</v>
      </c>
      <c r="E11" s="12" t="s">
        <v>239</v>
      </c>
      <c r="F11" s="12" t="s">
        <v>239</v>
      </c>
      <c r="G11" s="12" t="s">
        <v>239</v>
      </c>
      <c r="H11" s="12" t="s">
        <v>293</v>
      </c>
      <c r="I11" s="12" t="s">
        <v>240</v>
      </c>
      <c r="J11" s="12" t="s">
        <v>240</v>
      </c>
      <c r="K11" s="12" t="s">
        <v>240</v>
      </c>
      <c r="L11" s="12" t="s">
        <v>240</v>
      </c>
      <c r="M11" s="12" t="s">
        <v>299</v>
      </c>
      <c r="N11" s="12" t="s">
        <v>240</v>
      </c>
      <c r="O11" s="12" t="s">
        <v>240</v>
      </c>
      <c r="P11" s="12" t="s">
        <v>299</v>
      </c>
      <c r="Q11" s="12" t="s">
        <v>329</v>
      </c>
      <c r="R11" s="12" t="s">
        <v>240</v>
      </c>
      <c r="S11" s="12" t="s">
        <v>240</v>
      </c>
      <c r="T11" s="12" t="s">
        <v>240</v>
      </c>
      <c r="U11" s="12" t="s">
        <v>256</v>
      </c>
      <c r="V11" s="12" t="s">
        <v>303</v>
      </c>
    </row>
    <row r="12" spans="1:22" x14ac:dyDescent="0.25">
      <c r="A12" s="122" t="s">
        <v>210</v>
      </c>
      <c r="B12" s="123"/>
      <c r="C12" s="12" t="s">
        <v>111</v>
      </c>
      <c r="D12" s="12" t="s">
        <v>111</v>
      </c>
      <c r="E12" s="12" t="s">
        <v>111</v>
      </c>
      <c r="F12" s="12" t="s">
        <v>111</v>
      </c>
      <c r="G12" s="12" t="s">
        <v>114</v>
      </c>
      <c r="H12" s="12" t="s">
        <v>111</v>
      </c>
      <c r="I12" s="12" t="s">
        <v>111</v>
      </c>
      <c r="J12" s="12" t="s">
        <v>111</v>
      </c>
      <c r="K12" s="12" t="s">
        <v>111</v>
      </c>
      <c r="L12" s="12" t="s">
        <v>111</v>
      </c>
      <c r="M12" s="12" t="s">
        <v>300</v>
      </c>
      <c r="N12" s="12" t="s">
        <v>111</v>
      </c>
      <c r="O12" s="12" t="s">
        <v>111</v>
      </c>
      <c r="P12" s="12" t="s">
        <v>300</v>
      </c>
      <c r="Q12" s="12"/>
      <c r="R12" s="12" t="s">
        <v>111</v>
      </c>
      <c r="S12" s="12" t="s">
        <v>111</v>
      </c>
      <c r="T12" s="12" t="s">
        <v>111</v>
      </c>
      <c r="U12" s="12" t="s">
        <v>111</v>
      </c>
      <c r="V12" s="12" t="s">
        <v>300</v>
      </c>
    </row>
    <row r="13" spans="1:22" ht="69" customHeight="1" x14ac:dyDescent="0.25">
      <c r="A13" s="11" t="s">
        <v>241</v>
      </c>
      <c r="B13" s="11" t="s">
        <v>242</v>
      </c>
      <c r="C13" s="13"/>
      <c r="D13" s="13"/>
      <c r="E13" s="13"/>
      <c r="F13" s="13"/>
      <c r="G13" s="13"/>
      <c r="H13" s="11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x14ac:dyDescent="0.25">
      <c r="A14" s="120" t="s">
        <v>211</v>
      </c>
      <c r="B14" s="120"/>
      <c r="C14" s="12" t="s">
        <v>104</v>
      </c>
      <c r="D14" s="12" t="s">
        <v>118</v>
      </c>
      <c r="E14" s="12" t="s">
        <v>105</v>
      </c>
      <c r="F14" s="12" t="s">
        <v>121</v>
      </c>
      <c r="G14" s="12" t="s">
        <v>119</v>
      </c>
      <c r="H14" s="12" t="s">
        <v>120</v>
      </c>
      <c r="I14" s="12" t="s">
        <v>48</v>
      </c>
      <c r="J14" s="12" t="s">
        <v>48</v>
      </c>
      <c r="K14" s="12" t="s">
        <v>76</v>
      </c>
      <c r="L14" s="12" t="s">
        <v>112</v>
      </c>
      <c r="M14" s="12"/>
      <c r="N14" s="12" t="s">
        <v>102</v>
      </c>
      <c r="O14" s="12" t="s">
        <v>71</v>
      </c>
      <c r="P14" s="12" t="s">
        <v>51</v>
      </c>
      <c r="Q14" s="12"/>
      <c r="R14" s="12" t="s">
        <v>106</v>
      </c>
      <c r="S14" s="12" t="s">
        <v>107</v>
      </c>
      <c r="T14" s="12" t="s">
        <v>62</v>
      </c>
      <c r="U14" s="12" t="s">
        <v>49</v>
      </c>
      <c r="V14" s="12" t="s">
        <v>102</v>
      </c>
    </row>
    <row r="15" spans="1:22" ht="35.1" customHeight="1" x14ac:dyDescent="0.25">
      <c r="A15" s="29" t="s">
        <v>30</v>
      </c>
      <c r="B15" s="89" t="s">
        <v>227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</row>
    <row r="16" spans="1:22" ht="35.1" customHeight="1" x14ac:dyDescent="0.25">
      <c r="A16" s="29" t="s">
        <v>31</v>
      </c>
      <c r="B16" s="89" t="s">
        <v>228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</row>
    <row r="17" spans="1:22" ht="35.1" customHeight="1" x14ac:dyDescent="0.25">
      <c r="A17" s="29" t="s">
        <v>32</v>
      </c>
      <c r="B17" s="89" t="s">
        <v>229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</row>
    <row r="18" spans="1:22" ht="35.1" customHeight="1" x14ac:dyDescent="0.25">
      <c r="A18" s="29" t="s">
        <v>33</v>
      </c>
      <c r="B18" s="89" t="s">
        <v>230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</row>
    <row r="19" spans="1:22" ht="35.1" customHeight="1" x14ac:dyDescent="0.25">
      <c r="A19" s="29" t="s">
        <v>34</v>
      </c>
      <c r="B19" s="89" t="s">
        <v>231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</row>
    <row r="20" spans="1:22" ht="35.1" customHeight="1" x14ac:dyDescent="0.25">
      <c r="A20" s="29" t="s">
        <v>35</v>
      </c>
      <c r="B20" s="89" t="s">
        <v>232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</row>
    <row r="21" spans="1:22" ht="35.1" customHeight="1" x14ac:dyDescent="0.25">
      <c r="A21" s="29" t="s">
        <v>36</v>
      </c>
      <c r="B21" s="89" t="s">
        <v>233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</row>
    <row r="22" spans="1:22" ht="35.1" customHeight="1" x14ac:dyDescent="0.25">
      <c r="A22" s="29" t="s">
        <v>37</v>
      </c>
      <c r="B22" s="89" t="s">
        <v>234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</row>
    <row r="23" spans="1:22" ht="35.1" customHeight="1" x14ac:dyDescent="0.25">
      <c r="A23" s="29" t="s">
        <v>38</v>
      </c>
      <c r="B23" s="89" t="s">
        <v>235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</row>
    <row r="24" spans="1:22" ht="35.1" customHeight="1" x14ac:dyDescent="0.25">
      <c r="A24" s="29" t="s">
        <v>39</v>
      </c>
      <c r="B24" s="89" t="s">
        <v>236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</row>
    <row r="25" spans="1:22" ht="35.1" customHeight="1" x14ac:dyDescent="0.25">
      <c r="A25" s="29" t="s">
        <v>40</v>
      </c>
      <c r="B25" s="89" t="s">
        <v>237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</row>
    <row r="26" spans="1:22" ht="35.1" customHeight="1" x14ac:dyDescent="0.25">
      <c r="A26" s="29" t="s">
        <v>41</v>
      </c>
      <c r="B26" s="89" t="s">
        <v>238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</row>
    <row r="27" spans="1:22" s="26" customFormat="1" ht="56.85" customHeight="1" x14ac:dyDescent="0.25">
      <c r="A27" s="27" t="s">
        <v>0</v>
      </c>
      <c r="B27" s="30"/>
      <c r="C27" s="27">
        <f>SUM(C15:C26)</f>
        <v>0</v>
      </c>
      <c r="D27" s="27">
        <f>SUM(D15:D26)</f>
        <v>0</v>
      </c>
      <c r="E27" s="27">
        <f>SUM(E15:E26)</f>
        <v>0</v>
      </c>
      <c r="F27" s="27">
        <f>SUM(F15:F26)</f>
        <v>0</v>
      </c>
      <c r="G27" s="27">
        <f t="shared" ref="G27:H27" si="0">SUM(G15:G26)</f>
        <v>0</v>
      </c>
      <c r="H27" s="27">
        <f t="shared" si="0"/>
        <v>0</v>
      </c>
      <c r="I27" s="27">
        <f t="shared" ref="I27:V27" si="1">SUM(I15:I26)</f>
        <v>0</v>
      </c>
      <c r="J27" s="27">
        <f>SUM(J15:J26)</f>
        <v>0</v>
      </c>
      <c r="K27" s="27">
        <f>SUM(K15:K26)</f>
        <v>0</v>
      </c>
      <c r="L27" s="27">
        <f t="shared" si="1"/>
        <v>0</v>
      </c>
      <c r="M27" s="27">
        <f t="shared" si="1"/>
        <v>0</v>
      </c>
      <c r="N27" s="27">
        <f>SUM(N15:N26)</f>
        <v>0</v>
      </c>
      <c r="O27" s="27">
        <f>SUM(O15:O26)</f>
        <v>0</v>
      </c>
      <c r="P27" s="27">
        <f t="shared" ref="P27:Q27" si="2">SUM(P15:P26)</f>
        <v>0</v>
      </c>
      <c r="Q27" s="27">
        <f t="shared" si="2"/>
        <v>0</v>
      </c>
      <c r="R27" s="27">
        <f t="shared" si="1"/>
        <v>0</v>
      </c>
      <c r="S27" s="27">
        <f t="shared" si="1"/>
        <v>0</v>
      </c>
      <c r="T27" s="27">
        <f t="shared" si="1"/>
        <v>0</v>
      </c>
      <c r="U27" s="27">
        <f t="shared" si="1"/>
        <v>0</v>
      </c>
      <c r="V27" s="27">
        <f t="shared" si="1"/>
        <v>0</v>
      </c>
    </row>
  </sheetData>
  <sheetProtection selectLockedCells="1"/>
  <mergeCells count="7">
    <mergeCell ref="U5:V5"/>
    <mergeCell ref="A14:B14"/>
    <mergeCell ref="A9:B9"/>
    <mergeCell ref="A10:B10"/>
    <mergeCell ref="A11:B11"/>
    <mergeCell ref="C7:V8"/>
    <mergeCell ref="A12:B12"/>
  </mergeCells>
  <pageMargins left="0.70866141732283472" right="0.70866141732283472" top="0.78740157480314965" bottom="0.78740157480314965" header="0.31496062992125984" footer="0.31496062992125984"/>
  <pageSetup paperSize="9" scale="32" orientation="landscape" r:id="rId1"/>
  <headerFooter>
    <oddFooter>&amp;L=&amp;C2&amp;R&amp;F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6"/>
  <sheetViews>
    <sheetView zoomScale="55" zoomScaleNormal="55" zoomScalePageLayoutView="70" workbookViewId="0">
      <selection activeCell="C14" sqref="C14"/>
    </sheetView>
  </sheetViews>
  <sheetFormatPr baseColWidth="10" defaultColWidth="0.28515625" defaultRowHeight="15" x14ac:dyDescent="0.25"/>
  <cols>
    <col min="1" max="2" width="30.7109375" style="2" customWidth="1"/>
    <col min="3" max="5" width="18.7109375" customWidth="1"/>
    <col min="6" max="6" width="21.42578125" style="4" customWidth="1"/>
    <col min="7" max="7" width="19.85546875" bestFit="1" customWidth="1"/>
    <col min="8" max="13" width="18.7109375" customWidth="1"/>
    <col min="14" max="14" width="22.42578125" customWidth="1"/>
    <col min="15" max="15" width="18.7109375" customWidth="1"/>
    <col min="16" max="16" width="17.85546875" customWidth="1"/>
    <col min="17" max="18" width="23.28515625" customWidth="1"/>
    <col min="19" max="19" width="21.140625" customWidth="1"/>
  </cols>
  <sheetData>
    <row r="1" spans="1:21" x14ac:dyDescent="0.25"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21" x14ac:dyDescent="0.25">
      <c r="E2" s="6" t="str">
        <f>Compilation!$B$4</f>
        <v>……</v>
      </c>
      <c r="J2" s="6"/>
      <c r="K2" s="6"/>
      <c r="L2" s="6"/>
      <c r="M2" s="6"/>
      <c r="N2" s="6"/>
      <c r="O2" s="6"/>
      <c r="P2" s="6"/>
      <c r="Q2" s="6"/>
      <c r="R2" s="6"/>
      <c r="S2" s="6"/>
    </row>
    <row r="3" spans="1:21" x14ac:dyDescent="0.25">
      <c r="E3" s="6" t="str">
        <f>Compilation!$B$7</f>
        <v>……</v>
      </c>
      <c r="J3" s="6"/>
      <c r="K3" s="6"/>
      <c r="L3" s="6"/>
      <c r="M3" s="6"/>
      <c r="N3" s="6"/>
      <c r="O3" s="6"/>
      <c r="P3" s="6"/>
      <c r="Q3" s="6"/>
      <c r="R3" s="6"/>
      <c r="S3" s="6"/>
    </row>
    <row r="4" spans="1:21" x14ac:dyDescent="0.25">
      <c r="E4" s="100">
        <f ca="1">Compilation!$B$9</f>
        <v>44985</v>
      </c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21" x14ac:dyDescent="0.25"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</row>
    <row r="6" spans="1:21" ht="21" customHeight="1" x14ac:dyDescent="0.25">
      <c r="A6" s="33"/>
      <c r="B6" s="34"/>
      <c r="C6" s="126" t="s">
        <v>223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8"/>
    </row>
    <row r="7" spans="1:21" ht="18.75" customHeight="1" x14ac:dyDescent="0.25">
      <c r="A7" s="35"/>
      <c r="B7" s="36"/>
      <c r="C7" s="129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1"/>
    </row>
    <row r="8" spans="1:21" x14ac:dyDescent="0.25">
      <c r="A8" s="120" t="s">
        <v>207</v>
      </c>
      <c r="B8" s="120"/>
      <c r="C8" s="15" t="s">
        <v>5</v>
      </c>
      <c r="D8" s="15" t="s">
        <v>304</v>
      </c>
      <c r="E8" s="15" t="s">
        <v>98</v>
      </c>
      <c r="F8" s="24" t="s">
        <v>6</v>
      </c>
      <c r="G8" s="12" t="s">
        <v>212</v>
      </c>
      <c r="H8" s="12" t="s">
        <v>213</v>
      </c>
      <c r="I8" s="12" t="s">
        <v>8</v>
      </c>
      <c r="J8" s="12" t="s">
        <v>313</v>
      </c>
      <c r="K8" s="12" t="s">
        <v>9</v>
      </c>
      <c r="L8" s="12" t="s">
        <v>323</v>
      </c>
      <c r="M8" s="12" t="s">
        <v>129</v>
      </c>
      <c r="N8" s="12" t="s">
        <v>58</v>
      </c>
      <c r="O8" s="12" t="s">
        <v>59</v>
      </c>
      <c r="P8" s="12" t="s">
        <v>130</v>
      </c>
      <c r="Q8" s="12" t="s">
        <v>330</v>
      </c>
      <c r="R8" s="12" t="s">
        <v>306</v>
      </c>
      <c r="S8" s="12" t="s">
        <v>80</v>
      </c>
    </row>
    <row r="9" spans="1:21" x14ac:dyDescent="0.25">
      <c r="A9" s="120" t="s">
        <v>208</v>
      </c>
      <c r="B9" s="120"/>
      <c r="C9" s="15" t="s">
        <v>7</v>
      </c>
      <c r="D9" s="15" t="s">
        <v>7</v>
      </c>
      <c r="E9" s="15" t="s">
        <v>7</v>
      </c>
      <c r="F9" s="24" t="s">
        <v>78</v>
      </c>
      <c r="G9" s="24" t="s">
        <v>78</v>
      </c>
      <c r="H9" s="24" t="s">
        <v>78</v>
      </c>
      <c r="I9" s="14" t="s">
        <v>263</v>
      </c>
      <c r="J9" s="14" t="s">
        <v>314</v>
      </c>
      <c r="K9" s="12" t="s">
        <v>10</v>
      </c>
      <c r="L9" s="12" t="s">
        <v>10</v>
      </c>
      <c r="M9" s="12" t="s">
        <v>10</v>
      </c>
      <c r="N9" s="12" t="s">
        <v>292</v>
      </c>
      <c r="O9" s="12" t="s">
        <v>291</v>
      </c>
      <c r="P9" s="12" t="s">
        <v>291</v>
      </c>
      <c r="Q9" s="12" t="s">
        <v>7</v>
      </c>
      <c r="R9" s="12" t="s">
        <v>7</v>
      </c>
      <c r="S9" s="12" t="s">
        <v>7</v>
      </c>
    </row>
    <row r="10" spans="1:21" x14ac:dyDescent="0.25">
      <c r="A10" s="120" t="s">
        <v>209</v>
      </c>
      <c r="B10" s="120"/>
      <c r="C10" s="15" t="s">
        <v>257</v>
      </c>
      <c r="D10" s="15" t="s">
        <v>305</v>
      </c>
      <c r="E10" s="15" t="s">
        <v>335</v>
      </c>
      <c r="F10" s="108" t="s">
        <v>264</v>
      </c>
      <c r="G10" s="15" t="s">
        <v>257</v>
      </c>
      <c r="H10" s="15" t="s">
        <v>257</v>
      </c>
      <c r="I10" s="14"/>
      <c r="J10" s="14"/>
      <c r="K10" s="12"/>
      <c r="L10" s="12"/>
      <c r="M10" s="12"/>
      <c r="N10" s="12" t="s">
        <v>262</v>
      </c>
      <c r="O10" s="12" t="s">
        <v>258</v>
      </c>
      <c r="P10" s="12" t="s">
        <v>259</v>
      </c>
      <c r="Q10" s="12" t="s">
        <v>260</v>
      </c>
      <c r="R10" s="12" t="s">
        <v>307</v>
      </c>
      <c r="S10" s="12" t="s">
        <v>261</v>
      </c>
    </row>
    <row r="11" spans="1:21" x14ac:dyDescent="0.25">
      <c r="A11" s="122" t="s">
        <v>210</v>
      </c>
      <c r="B11" s="123"/>
      <c r="C11" s="12" t="s">
        <v>111</v>
      </c>
      <c r="D11" s="12" t="s">
        <v>300</v>
      </c>
      <c r="E11" s="12" t="s">
        <v>111</v>
      </c>
      <c r="F11" s="12" t="s">
        <v>111</v>
      </c>
      <c r="G11" s="12" t="s">
        <v>111</v>
      </c>
      <c r="H11" s="12" t="s">
        <v>111</v>
      </c>
      <c r="I11" s="12" t="s">
        <v>111</v>
      </c>
      <c r="J11" s="12" t="s">
        <v>111</v>
      </c>
      <c r="K11" s="12" t="s">
        <v>111</v>
      </c>
      <c r="L11" s="12" t="s">
        <v>300</v>
      </c>
      <c r="M11" s="12" t="s">
        <v>111</v>
      </c>
      <c r="N11" s="12" t="s">
        <v>111</v>
      </c>
      <c r="O11" s="12" t="s">
        <v>111</v>
      </c>
      <c r="P11" s="12" t="s">
        <v>111</v>
      </c>
      <c r="Q11" s="12" t="s">
        <v>111</v>
      </c>
      <c r="R11" s="12" t="s">
        <v>300</v>
      </c>
      <c r="S11" s="12" t="s">
        <v>111</v>
      </c>
    </row>
    <row r="12" spans="1:21" ht="69" customHeight="1" x14ac:dyDescent="0.25">
      <c r="A12" s="11" t="s">
        <v>241</v>
      </c>
      <c r="B12" s="11" t="s">
        <v>242</v>
      </c>
      <c r="C12" s="13"/>
      <c r="D12" s="13"/>
      <c r="E12" s="13"/>
      <c r="F12" s="23"/>
      <c r="G12" s="13"/>
      <c r="H12" s="13"/>
      <c r="I12" s="13"/>
      <c r="J12" s="13"/>
      <c r="K12" s="13"/>
      <c r="L12" s="13"/>
      <c r="M12" s="13"/>
      <c r="N12" s="11"/>
      <c r="O12" s="11"/>
      <c r="P12" s="11"/>
      <c r="Q12" s="11"/>
      <c r="R12" s="11"/>
      <c r="S12" s="11"/>
    </row>
    <row r="13" spans="1:21" x14ac:dyDescent="0.25">
      <c r="A13" s="120" t="s">
        <v>211</v>
      </c>
      <c r="B13" s="120"/>
      <c r="C13" s="12" t="s">
        <v>103</v>
      </c>
      <c r="D13" s="12" t="s">
        <v>102</v>
      </c>
      <c r="E13" s="12" t="s">
        <v>102</v>
      </c>
      <c r="F13" s="12" t="s">
        <v>51</v>
      </c>
      <c r="G13" s="12" t="s">
        <v>52</v>
      </c>
      <c r="H13" s="12" t="s">
        <v>52</v>
      </c>
      <c r="I13" s="12" t="s">
        <v>53</v>
      </c>
      <c r="J13" s="12" t="s">
        <v>53</v>
      </c>
      <c r="K13" s="12" t="s">
        <v>54</v>
      </c>
      <c r="L13" s="12" t="s">
        <v>324</v>
      </c>
      <c r="M13" s="12" t="s">
        <v>215</v>
      </c>
      <c r="N13" s="12" t="s">
        <v>51</v>
      </c>
      <c r="O13" s="12" t="s">
        <v>51</v>
      </c>
      <c r="P13" s="12" t="s">
        <v>71</v>
      </c>
      <c r="Q13" s="12" t="s">
        <v>71</v>
      </c>
      <c r="R13" s="12" t="s">
        <v>71</v>
      </c>
      <c r="S13" s="12" t="s">
        <v>71</v>
      </c>
      <c r="T13" s="12"/>
      <c r="U13" s="12"/>
    </row>
    <row r="14" spans="1:21" ht="35.1" customHeight="1" x14ac:dyDescent="0.25">
      <c r="A14" s="29" t="s">
        <v>30</v>
      </c>
      <c r="B14" s="31" t="str">
        <f>'Light modules'!B15</f>
        <v>Area name 1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</row>
    <row r="15" spans="1:21" ht="35.1" customHeight="1" x14ac:dyDescent="0.25">
      <c r="A15" s="29" t="s">
        <v>31</v>
      </c>
      <c r="B15" s="31" t="str">
        <f>'Light modules'!B16</f>
        <v>Area name 2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</row>
    <row r="16" spans="1:21" ht="35.1" customHeight="1" x14ac:dyDescent="0.25">
      <c r="A16" s="29" t="s">
        <v>32</v>
      </c>
      <c r="B16" s="31" t="str">
        <f>'Light modules'!B17</f>
        <v>Area name 3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</row>
    <row r="17" spans="1:19" ht="35.1" customHeight="1" x14ac:dyDescent="0.25">
      <c r="A17" s="29" t="s">
        <v>33</v>
      </c>
      <c r="B17" s="31" t="str">
        <f>'Light modules'!B18</f>
        <v>Area name 4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</row>
    <row r="18" spans="1:19" ht="35.1" customHeight="1" x14ac:dyDescent="0.25">
      <c r="A18" s="29" t="s">
        <v>34</v>
      </c>
      <c r="B18" s="31" t="str">
        <f>'Light modules'!B19</f>
        <v>Area  name 5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</row>
    <row r="19" spans="1:19" ht="35.1" customHeight="1" x14ac:dyDescent="0.25">
      <c r="A19" s="29" t="s">
        <v>35</v>
      </c>
      <c r="B19" s="31" t="str">
        <f>'Light modules'!B20</f>
        <v>Area  name 6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</row>
    <row r="20" spans="1:19" ht="35.1" customHeight="1" x14ac:dyDescent="0.25">
      <c r="A20" s="29" t="s">
        <v>36</v>
      </c>
      <c r="B20" s="31" t="str">
        <f>'Light modules'!B21</f>
        <v>Area  name 7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</row>
    <row r="21" spans="1:19" ht="35.1" customHeight="1" x14ac:dyDescent="0.25">
      <c r="A21" s="29" t="s">
        <v>37</v>
      </c>
      <c r="B21" s="31" t="str">
        <f>'Light modules'!B22</f>
        <v>Area  name 8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</row>
    <row r="22" spans="1:19" ht="35.1" customHeight="1" x14ac:dyDescent="0.25">
      <c r="A22" s="29" t="s">
        <v>38</v>
      </c>
      <c r="B22" s="31" t="str">
        <f>'Light modules'!B23</f>
        <v>Area  name 9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</row>
    <row r="23" spans="1:19" ht="35.1" customHeight="1" x14ac:dyDescent="0.25">
      <c r="A23" s="29" t="s">
        <v>39</v>
      </c>
      <c r="B23" s="31" t="str">
        <f>'Light modules'!B24</f>
        <v>Area  name 10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</row>
    <row r="24" spans="1:19" ht="35.1" customHeight="1" x14ac:dyDescent="0.25">
      <c r="A24" s="29" t="s">
        <v>40</v>
      </c>
      <c r="B24" s="31" t="str">
        <f>'Light modules'!B25</f>
        <v>Area  name 11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</row>
    <row r="25" spans="1:19" ht="35.1" customHeight="1" x14ac:dyDescent="0.25">
      <c r="A25" s="29" t="s">
        <v>41</v>
      </c>
      <c r="B25" s="31" t="str">
        <f>'Light modules'!B26</f>
        <v>Area  name 12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</row>
    <row r="26" spans="1:19" s="26" customFormat="1" ht="56.85" customHeight="1" x14ac:dyDescent="0.25">
      <c r="A26" s="27" t="s">
        <v>0</v>
      </c>
      <c r="B26" s="27"/>
      <c r="C26" s="27">
        <f t="shared" ref="C26:S26" si="0">SUM(C14:C25)</f>
        <v>0</v>
      </c>
      <c r="D26" s="27">
        <f t="shared" si="0"/>
        <v>0</v>
      </c>
      <c r="E26" s="27">
        <f t="shared" si="0"/>
        <v>0</v>
      </c>
      <c r="F26" s="27">
        <f t="shared" si="0"/>
        <v>0</v>
      </c>
      <c r="G26" s="27">
        <f t="shared" si="0"/>
        <v>0</v>
      </c>
      <c r="H26" s="27">
        <f t="shared" si="0"/>
        <v>0</v>
      </c>
      <c r="I26" s="27">
        <f t="shared" si="0"/>
        <v>0</v>
      </c>
      <c r="J26" s="27">
        <f t="shared" ref="J26" si="1">SUM(J14:J25)</f>
        <v>0</v>
      </c>
      <c r="K26" s="27">
        <f t="shared" si="0"/>
        <v>0</v>
      </c>
      <c r="L26" s="27">
        <f t="shared" si="0"/>
        <v>0</v>
      </c>
      <c r="M26" s="27">
        <f t="shared" si="0"/>
        <v>0</v>
      </c>
      <c r="N26" s="27">
        <f t="shared" si="0"/>
        <v>0</v>
      </c>
      <c r="O26" s="27">
        <f t="shared" si="0"/>
        <v>0</v>
      </c>
      <c r="P26" s="27">
        <f t="shared" si="0"/>
        <v>0</v>
      </c>
      <c r="Q26" s="27">
        <f t="shared" si="0"/>
        <v>0</v>
      </c>
      <c r="R26" s="27">
        <f t="shared" si="0"/>
        <v>0</v>
      </c>
      <c r="S26" s="27">
        <f t="shared" si="0"/>
        <v>0</v>
      </c>
    </row>
  </sheetData>
  <sheetProtection selectLockedCells="1"/>
  <mergeCells count="8">
    <mergeCell ref="I1:S1"/>
    <mergeCell ref="I5:S5"/>
    <mergeCell ref="A13:B13"/>
    <mergeCell ref="A8:B8"/>
    <mergeCell ref="A9:B9"/>
    <mergeCell ref="A10:B10"/>
    <mergeCell ref="C6:S7"/>
    <mergeCell ref="A11:B11"/>
  </mergeCells>
  <pageMargins left="0.70866141732283472" right="0.70866141732283472" top="0.78740157480314965" bottom="0.78740157480314965" header="0.31496062992125984" footer="0.31496062992125984"/>
  <pageSetup paperSize="9" scale="45" orientation="landscape" r:id="rId1"/>
  <headerFooter>
    <oddFooter>&amp;C3&amp;R&amp;F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27"/>
  <sheetViews>
    <sheetView zoomScale="55" zoomScaleNormal="55" zoomScalePageLayoutView="85" workbookViewId="0">
      <selection activeCell="C15" sqref="C15"/>
    </sheetView>
  </sheetViews>
  <sheetFormatPr baseColWidth="10" defaultColWidth="0.28515625" defaultRowHeight="15" x14ac:dyDescent="0.25"/>
  <cols>
    <col min="1" max="2" width="30.7109375" style="2" customWidth="1"/>
    <col min="3" max="4" width="18.7109375" customWidth="1"/>
    <col min="5" max="5" width="19.85546875" bestFit="1" customWidth="1"/>
    <col min="6" max="16" width="18.7109375" customWidth="1"/>
    <col min="17" max="17" width="20" customWidth="1"/>
    <col min="18" max="20" width="18.7109375" customWidth="1"/>
  </cols>
  <sheetData>
    <row r="1" spans="1:23" x14ac:dyDescent="0.25"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</row>
    <row r="2" spans="1:23" x14ac:dyDescent="0.25">
      <c r="D2" s="6" t="str">
        <f>Compilation!$B$4</f>
        <v>……</v>
      </c>
      <c r="J2" s="6"/>
      <c r="K2" s="6"/>
      <c r="M2" s="6"/>
      <c r="N2" s="6"/>
      <c r="O2" s="6"/>
      <c r="P2" s="6"/>
      <c r="Q2" s="6"/>
      <c r="R2" s="6"/>
      <c r="S2" s="6"/>
      <c r="T2" s="6"/>
    </row>
    <row r="3" spans="1:23" x14ac:dyDescent="0.25">
      <c r="D3" s="6" t="str">
        <f>Compilation!$B$7</f>
        <v>……</v>
      </c>
      <c r="J3" s="6"/>
      <c r="K3" s="6"/>
      <c r="M3" s="6"/>
      <c r="N3" s="6"/>
      <c r="O3" s="6"/>
      <c r="P3" s="6"/>
      <c r="Q3" s="6"/>
      <c r="R3" s="6"/>
      <c r="S3" s="6"/>
      <c r="T3" s="6"/>
    </row>
    <row r="4" spans="1:23" x14ac:dyDescent="0.25">
      <c r="D4" s="100">
        <f ca="1">Compilation!$B$9</f>
        <v>44985</v>
      </c>
      <c r="J4" s="51"/>
      <c r="K4" s="51"/>
      <c r="M4" s="51"/>
      <c r="N4" s="51"/>
      <c r="O4" s="51"/>
      <c r="P4" s="51"/>
      <c r="Q4" s="51"/>
      <c r="R4" s="51"/>
      <c r="S4" s="51"/>
      <c r="T4" s="51"/>
    </row>
    <row r="5" spans="1:23" x14ac:dyDescent="0.25"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</row>
    <row r="7" spans="1:23" ht="26.25" customHeight="1" x14ac:dyDescent="0.25">
      <c r="A7" s="33"/>
      <c r="B7" s="34"/>
      <c r="C7" s="126" t="s">
        <v>224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8"/>
    </row>
    <row r="8" spans="1:23" ht="26.25" customHeight="1" x14ac:dyDescent="0.25">
      <c r="A8" s="35"/>
      <c r="B8" s="36"/>
      <c r="C8" s="129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1"/>
    </row>
    <row r="9" spans="1:23" x14ac:dyDescent="0.25">
      <c r="A9" s="120" t="s">
        <v>207</v>
      </c>
      <c r="B9" s="120"/>
      <c r="C9" s="12" t="s">
        <v>11</v>
      </c>
      <c r="D9" s="12" t="s">
        <v>12</v>
      </c>
      <c r="E9" s="12" t="s">
        <v>13</v>
      </c>
      <c r="F9" s="12" t="s">
        <v>14</v>
      </c>
      <c r="G9" s="12" t="s">
        <v>16</v>
      </c>
      <c r="H9" s="12" t="s">
        <v>15</v>
      </c>
      <c r="I9" s="12" t="s">
        <v>64</v>
      </c>
      <c r="J9" s="12" t="s">
        <v>65</v>
      </c>
      <c r="K9" s="12" t="s">
        <v>67</v>
      </c>
      <c r="L9" s="12" t="s">
        <v>87</v>
      </c>
      <c r="M9" s="49" t="s">
        <v>88</v>
      </c>
      <c r="N9" s="12" t="s">
        <v>89</v>
      </c>
      <c r="O9" s="49" t="s">
        <v>92</v>
      </c>
      <c r="P9" s="12" t="s">
        <v>90</v>
      </c>
      <c r="Q9" s="12" t="s">
        <v>91</v>
      </c>
      <c r="R9" s="12" t="s">
        <v>83</v>
      </c>
      <c r="S9" s="12" t="s">
        <v>84</v>
      </c>
      <c r="T9" s="12" t="s">
        <v>85</v>
      </c>
    </row>
    <row r="10" spans="1:23" x14ac:dyDescent="0.25">
      <c r="A10" s="120" t="s">
        <v>208</v>
      </c>
      <c r="B10" s="120"/>
      <c r="C10" s="12" t="s">
        <v>265</v>
      </c>
      <c r="D10" s="12" t="s">
        <v>265</v>
      </c>
      <c r="E10" s="12" t="s">
        <v>265</v>
      </c>
      <c r="F10" s="12" t="s">
        <v>266</v>
      </c>
      <c r="G10" s="12" t="s">
        <v>266</v>
      </c>
      <c r="H10" s="12" t="s">
        <v>266</v>
      </c>
      <c r="I10" s="12" t="s">
        <v>266</v>
      </c>
      <c r="J10" s="12" t="s">
        <v>266</v>
      </c>
      <c r="K10" s="12" t="s">
        <v>266</v>
      </c>
      <c r="L10" s="12" t="s">
        <v>94</v>
      </c>
      <c r="M10" s="12" t="s">
        <v>94</v>
      </c>
      <c r="N10" s="12" t="s">
        <v>94</v>
      </c>
      <c r="O10" s="12" t="s">
        <v>95</v>
      </c>
      <c r="P10" s="12" t="s">
        <v>266</v>
      </c>
      <c r="Q10" s="12" t="s">
        <v>266</v>
      </c>
      <c r="R10" s="12" t="s">
        <v>267</v>
      </c>
      <c r="S10" s="12" t="s">
        <v>267</v>
      </c>
      <c r="T10" s="12" t="s">
        <v>267</v>
      </c>
    </row>
    <row r="11" spans="1:23" x14ac:dyDescent="0.25">
      <c r="A11" s="120" t="s">
        <v>209</v>
      </c>
      <c r="B11" s="120"/>
      <c r="C11" s="12" t="s">
        <v>268</v>
      </c>
      <c r="D11" s="12" t="s">
        <v>269</v>
      </c>
      <c r="E11" s="12" t="s">
        <v>270</v>
      </c>
      <c r="F11" s="12" t="s">
        <v>268</v>
      </c>
      <c r="G11" s="12" t="s">
        <v>269</v>
      </c>
      <c r="H11" s="12" t="s">
        <v>270</v>
      </c>
      <c r="I11" s="12" t="s">
        <v>271</v>
      </c>
      <c r="J11" s="12" t="s">
        <v>270</v>
      </c>
      <c r="K11" s="12" t="s">
        <v>66</v>
      </c>
      <c r="L11" s="12" t="s">
        <v>271</v>
      </c>
      <c r="M11" s="12" t="s">
        <v>270</v>
      </c>
      <c r="N11" s="12" t="s">
        <v>66</v>
      </c>
      <c r="O11" s="12" t="s">
        <v>272</v>
      </c>
      <c r="P11" s="12" t="s">
        <v>273</v>
      </c>
      <c r="Q11" s="12" t="s">
        <v>274</v>
      </c>
      <c r="R11" s="12" t="s">
        <v>275</v>
      </c>
      <c r="S11" s="12" t="s">
        <v>276</v>
      </c>
      <c r="T11" s="12" t="s">
        <v>277</v>
      </c>
    </row>
    <row r="12" spans="1:23" x14ac:dyDescent="0.25">
      <c r="A12" s="122" t="s">
        <v>210</v>
      </c>
      <c r="B12" s="123"/>
      <c r="C12" s="12" t="s">
        <v>111</v>
      </c>
      <c r="D12" s="12" t="s">
        <v>111</v>
      </c>
      <c r="E12" s="12" t="s">
        <v>111</v>
      </c>
      <c r="F12" s="12" t="s">
        <v>278</v>
      </c>
      <c r="G12" s="12" t="s">
        <v>278</v>
      </c>
      <c r="H12" s="12" t="s">
        <v>278</v>
      </c>
      <c r="I12" s="12" t="s">
        <v>278</v>
      </c>
      <c r="J12" s="12" t="s">
        <v>278</v>
      </c>
      <c r="K12" s="12" t="s">
        <v>278</v>
      </c>
      <c r="L12" s="12" t="s">
        <v>278</v>
      </c>
      <c r="M12" s="12" t="s">
        <v>278</v>
      </c>
      <c r="N12" s="12" t="s">
        <v>278</v>
      </c>
      <c r="O12" s="12"/>
      <c r="P12" s="12" t="s">
        <v>278</v>
      </c>
      <c r="Q12" s="12" t="s">
        <v>278</v>
      </c>
      <c r="R12" s="12" t="s">
        <v>111</v>
      </c>
      <c r="S12" s="12" t="s">
        <v>111</v>
      </c>
      <c r="T12" s="12" t="s">
        <v>111</v>
      </c>
    </row>
    <row r="13" spans="1:23" ht="69" customHeight="1" x14ac:dyDescent="0.25">
      <c r="A13" s="11" t="s">
        <v>241</v>
      </c>
      <c r="B13" s="11" t="s">
        <v>242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3" x14ac:dyDescent="0.25">
      <c r="A14" s="120" t="s">
        <v>211</v>
      </c>
      <c r="B14" s="120"/>
      <c r="C14" s="12" t="s">
        <v>55</v>
      </c>
      <c r="D14" s="12" t="s">
        <v>55</v>
      </c>
      <c r="E14" s="12" t="s">
        <v>55</v>
      </c>
      <c r="F14" s="12" t="s">
        <v>55</v>
      </c>
      <c r="G14" s="12" t="s">
        <v>55</v>
      </c>
      <c r="H14" s="12" t="s">
        <v>55</v>
      </c>
      <c r="I14" s="12" t="s">
        <v>108</v>
      </c>
      <c r="J14" s="12" t="s">
        <v>108</v>
      </c>
      <c r="K14" s="12" t="s">
        <v>108</v>
      </c>
      <c r="L14" s="12" t="s">
        <v>108</v>
      </c>
      <c r="M14" s="12" t="s">
        <v>108</v>
      </c>
      <c r="N14" s="12" t="s">
        <v>109</v>
      </c>
      <c r="O14" s="12" t="s">
        <v>93</v>
      </c>
      <c r="P14" s="12" t="s">
        <v>110</v>
      </c>
      <c r="Q14" s="12" t="s">
        <v>110</v>
      </c>
      <c r="R14" s="12" t="s">
        <v>86</v>
      </c>
      <c r="S14" s="12" t="s">
        <v>86</v>
      </c>
      <c r="T14" s="12" t="s">
        <v>86</v>
      </c>
      <c r="U14" s="12"/>
    </row>
    <row r="15" spans="1:23" ht="35.1" customHeight="1" x14ac:dyDescent="0.25">
      <c r="A15" s="29" t="s">
        <v>30</v>
      </c>
      <c r="B15" s="31" t="str">
        <f>'Light modules'!B15</f>
        <v>Area name 1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>
        <v>1</v>
      </c>
      <c r="V15" s="64">
        <v>1</v>
      </c>
      <c r="W15" s="64">
        <v>1</v>
      </c>
    </row>
    <row r="16" spans="1:23" ht="35.1" customHeight="1" x14ac:dyDescent="0.25">
      <c r="A16" s="29" t="s">
        <v>31</v>
      </c>
      <c r="B16" s="31" t="str">
        <f>'Light modules'!B16</f>
        <v>Area name 2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>
        <v>1</v>
      </c>
      <c r="V16" s="64">
        <v>1</v>
      </c>
      <c r="W16" s="64">
        <v>1</v>
      </c>
    </row>
    <row r="17" spans="1:23" ht="35.1" customHeight="1" x14ac:dyDescent="0.25">
      <c r="A17" s="29" t="s">
        <v>32</v>
      </c>
      <c r="B17" s="31" t="str">
        <f>'Light modules'!B17</f>
        <v>Area name 3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>
        <v>1</v>
      </c>
      <c r="V17" s="64">
        <v>1</v>
      </c>
      <c r="W17" s="64">
        <v>1</v>
      </c>
    </row>
    <row r="18" spans="1:23" ht="35.1" customHeight="1" x14ac:dyDescent="0.25">
      <c r="A18" s="29" t="s">
        <v>33</v>
      </c>
      <c r="B18" s="31" t="str">
        <f>'Light modules'!B18</f>
        <v>Area name 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>
        <v>1</v>
      </c>
      <c r="V18" s="64">
        <v>1</v>
      </c>
      <c r="W18" s="64">
        <v>1</v>
      </c>
    </row>
    <row r="19" spans="1:23" ht="35.1" customHeight="1" x14ac:dyDescent="0.25">
      <c r="A19" s="29" t="s">
        <v>34</v>
      </c>
      <c r="B19" s="31" t="str">
        <f>'Light modules'!B19</f>
        <v>Area  name 5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>
        <v>1</v>
      </c>
      <c r="V19" s="64">
        <v>1</v>
      </c>
      <c r="W19" s="64">
        <v>1</v>
      </c>
    </row>
    <row r="20" spans="1:23" ht="35.1" customHeight="1" x14ac:dyDescent="0.25">
      <c r="A20" s="29" t="s">
        <v>35</v>
      </c>
      <c r="B20" s="31" t="str">
        <f>'Light modules'!B20</f>
        <v>Area  name 6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>
        <v>1</v>
      </c>
      <c r="V20" s="64">
        <v>1</v>
      </c>
      <c r="W20" s="64">
        <v>1</v>
      </c>
    </row>
    <row r="21" spans="1:23" ht="35.1" customHeight="1" x14ac:dyDescent="0.25">
      <c r="A21" s="29" t="s">
        <v>36</v>
      </c>
      <c r="B21" s="31" t="str">
        <f>'Light modules'!B21</f>
        <v>Area  name 7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>
        <v>1</v>
      </c>
      <c r="V21" s="64">
        <v>1</v>
      </c>
      <c r="W21" s="64">
        <v>1</v>
      </c>
    </row>
    <row r="22" spans="1:23" ht="35.1" customHeight="1" x14ac:dyDescent="0.25">
      <c r="A22" s="29" t="s">
        <v>37</v>
      </c>
      <c r="B22" s="31" t="str">
        <f>'Light modules'!B22</f>
        <v>Area  name 8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>
        <v>1</v>
      </c>
      <c r="V22" s="64">
        <v>1</v>
      </c>
      <c r="W22" s="64">
        <v>1</v>
      </c>
    </row>
    <row r="23" spans="1:23" ht="35.1" customHeight="1" x14ac:dyDescent="0.25">
      <c r="A23" s="29" t="s">
        <v>38</v>
      </c>
      <c r="B23" s="31" t="str">
        <f>'Light modules'!B23</f>
        <v>Area  name 9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>
        <v>1</v>
      </c>
      <c r="V23" s="64">
        <v>1</v>
      </c>
      <c r="W23" s="64">
        <v>1</v>
      </c>
    </row>
    <row r="24" spans="1:23" ht="35.1" customHeight="1" x14ac:dyDescent="0.25">
      <c r="A24" s="29" t="s">
        <v>39</v>
      </c>
      <c r="B24" s="31" t="str">
        <f>'Light modules'!B24</f>
        <v>Area  name 10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>
        <v>1</v>
      </c>
      <c r="V24" s="64">
        <v>1</v>
      </c>
      <c r="W24" s="64">
        <v>1</v>
      </c>
    </row>
    <row r="25" spans="1:23" ht="35.1" customHeight="1" x14ac:dyDescent="0.25">
      <c r="A25" s="29" t="s">
        <v>40</v>
      </c>
      <c r="B25" s="31" t="str">
        <f>'Light modules'!B25</f>
        <v>Area  name 11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>
        <v>1</v>
      </c>
      <c r="V25" s="64">
        <v>1</v>
      </c>
      <c r="W25" s="64">
        <v>1</v>
      </c>
    </row>
    <row r="26" spans="1:23" ht="35.1" customHeight="1" x14ac:dyDescent="0.25">
      <c r="A26" s="29" t="s">
        <v>41</v>
      </c>
      <c r="B26" s="31" t="str">
        <f>'Light modules'!B26</f>
        <v>Area  name 12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>
        <v>1</v>
      </c>
      <c r="V26" s="64">
        <v>1</v>
      </c>
      <c r="W26" s="64">
        <v>1</v>
      </c>
    </row>
    <row r="27" spans="1:23" s="26" customFormat="1" ht="56.85" customHeight="1" x14ac:dyDescent="0.25">
      <c r="A27" s="27" t="s">
        <v>0</v>
      </c>
      <c r="B27" s="27"/>
      <c r="C27" s="27">
        <f>SUM(C15:C26)</f>
        <v>0</v>
      </c>
      <c r="D27" s="27">
        <f t="shared" ref="D27:U27" si="0">SUM(D15:D26)</f>
        <v>0</v>
      </c>
      <c r="E27" s="27">
        <f t="shared" si="0"/>
        <v>0</v>
      </c>
      <c r="F27" s="27">
        <f t="shared" si="0"/>
        <v>0</v>
      </c>
      <c r="G27" s="27">
        <f t="shared" si="0"/>
        <v>0</v>
      </c>
      <c r="H27" s="27">
        <f t="shared" si="0"/>
        <v>0</v>
      </c>
      <c r="I27" s="27">
        <f t="shared" si="0"/>
        <v>0</v>
      </c>
      <c r="J27" s="27">
        <f t="shared" si="0"/>
        <v>0</v>
      </c>
      <c r="K27" s="27">
        <f t="shared" si="0"/>
        <v>0</v>
      </c>
      <c r="L27" s="27">
        <f t="shared" si="0"/>
        <v>0</v>
      </c>
      <c r="M27" s="27">
        <f t="shared" si="0"/>
        <v>0</v>
      </c>
      <c r="N27" s="27">
        <f t="shared" si="0"/>
        <v>0</v>
      </c>
      <c r="O27" s="27">
        <f t="shared" si="0"/>
        <v>0</v>
      </c>
      <c r="P27" s="27">
        <f t="shared" si="0"/>
        <v>0</v>
      </c>
      <c r="Q27" s="27">
        <f t="shared" si="0"/>
        <v>0</v>
      </c>
      <c r="R27" s="27">
        <f t="shared" si="0"/>
        <v>0</v>
      </c>
      <c r="S27" s="27">
        <f t="shared" si="0"/>
        <v>0</v>
      </c>
      <c r="T27" s="27">
        <f t="shared" si="0"/>
        <v>0</v>
      </c>
      <c r="U27" s="27">
        <f t="shared" si="0"/>
        <v>12</v>
      </c>
    </row>
  </sheetData>
  <sheetProtection selectLockedCells="1"/>
  <mergeCells count="8">
    <mergeCell ref="H1:T1"/>
    <mergeCell ref="H5:T5"/>
    <mergeCell ref="A14:B14"/>
    <mergeCell ref="A9:B9"/>
    <mergeCell ref="A10:B10"/>
    <mergeCell ref="A11:B11"/>
    <mergeCell ref="C7:T8"/>
    <mergeCell ref="A12:B12"/>
  </mergeCells>
  <pageMargins left="0.70866141732283472" right="0.70866141732283472" top="0.78740157480314965" bottom="0.78740157480314965" header="0.31496062992125984" footer="0.31496062992125984"/>
  <pageSetup paperSize="9" scale="32" orientation="landscape" r:id="rId1"/>
  <headerFooter>
    <oddFooter>&amp;C4&amp;R&amp;F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26"/>
  <sheetViews>
    <sheetView zoomScale="70" zoomScaleNormal="70" workbookViewId="0">
      <selection activeCell="C14" sqref="C14"/>
    </sheetView>
  </sheetViews>
  <sheetFormatPr baseColWidth="10" defaultColWidth="0.28515625" defaultRowHeight="15" x14ac:dyDescent="0.25"/>
  <cols>
    <col min="1" max="2" width="30.7109375" style="2" customWidth="1"/>
    <col min="3" max="12" width="18.7109375" customWidth="1"/>
    <col min="13" max="13" width="19.85546875" bestFit="1" customWidth="1"/>
    <col min="14" max="16" width="19.85546875" customWidth="1"/>
    <col min="17" max="21" width="0.28515625" hidden="1" customWidth="1"/>
    <col min="22" max="22" width="0.140625" hidden="1" customWidth="1"/>
  </cols>
  <sheetData>
    <row r="1" spans="1:22" x14ac:dyDescent="0.25">
      <c r="F1" s="119" t="str">
        <f>Compilation!B4</f>
        <v>……</v>
      </c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22" x14ac:dyDescent="0.25">
      <c r="F2" s="119" t="str">
        <f>Compilation!B7</f>
        <v>……</v>
      </c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22" x14ac:dyDescent="0.25">
      <c r="F3" s="132">
        <f ca="1">Compilation!B9</f>
        <v>44985</v>
      </c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6" spans="1:22" ht="21" customHeight="1" x14ac:dyDescent="0.25">
      <c r="A6" s="33"/>
      <c r="B6" s="34"/>
      <c r="C6" s="126" t="s">
        <v>225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8"/>
    </row>
    <row r="7" spans="1:22" ht="18.75" customHeight="1" x14ac:dyDescent="0.25">
      <c r="A7" s="35"/>
      <c r="B7" s="36"/>
      <c r="C7" s="129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1"/>
    </row>
    <row r="8" spans="1:22" x14ac:dyDescent="0.25">
      <c r="A8" s="120" t="s">
        <v>207</v>
      </c>
      <c r="B8" s="120"/>
      <c r="C8" s="52" t="s">
        <v>318</v>
      </c>
      <c r="D8" s="52" t="s">
        <v>319</v>
      </c>
      <c r="E8" s="52" t="s">
        <v>320</v>
      </c>
      <c r="F8" s="52" t="s">
        <v>73</v>
      </c>
      <c r="G8" s="52" t="s">
        <v>74</v>
      </c>
      <c r="H8" s="52" t="s">
        <v>126</v>
      </c>
      <c r="I8" s="52" t="s">
        <v>127</v>
      </c>
      <c r="J8" s="53">
        <v>374740000</v>
      </c>
      <c r="K8" s="52">
        <v>374750000</v>
      </c>
      <c r="L8" s="52" t="s">
        <v>26</v>
      </c>
      <c r="M8" s="52" t="s">
        <v>27</v>
      </c>
      <c r="N8" s="52" t="s">
        <v>28</v>
      </c>
      <c r="O8" s="52" t="s">
        <v>308</v>
      </c>
      <c r="P8" s="52" t="s">
        <v>309</v>
      </c>
    </row>
    <row r="9" spans="1:22" x14ac:dyDescent="0.25">
      <c r="A9" s="120" t="s">
        <v>208</v>
      </c>
      <c r="B9" s="120"/>
      <c r="C9" s="12" t="s">
        <v>279</v>
      </c>
      <c r="D9" s="12" t="s">
        <v>280</v>
      </c>
      <c r="E9" s="12" t="s">
        <v>321</v>
      </c>
      <c r="F9" s="12" t="s">
        <v>281</v>
      </c>
      <c r="G9" s="12" t="s">
        <v>281</v>
      </c>
      <c r="H9" s="12" t="s">
        <v>282</v>
      </c>
      <c r="I9" s="12" t="s">
        <v>282</v>
      </c>
      <c r="J9" s="12" t="s">
        <v>283</v>
      </c>
      <c r="K9" s="12" t="s">
        <v>284</v>
      </c>
      <c r="L9" s="12" t="s">
        <v>285</v>
      </c>
      <c r="M9" s="12" t="s">
        <v>295</v>
      </c>
      <c r="N9" s="12" t="s">
        <v>296</v>
      </c>
      <c r="O9" s="12" t="s">
        <v>310</v>
      </c>
      <c r="P9" s="12" t="s">
        <v>310</v>
      </c>
    </row>
    <row r="10" spans="1:22" x14ac:dyDescent="0.25">
      <c r="A10" s="120" t="s">
        <v>209</v>
      </c>
      <c r="B10" s="120"/>
      <c r="C10" s="12"/>
      <c r="D10" s="12"/>
      <c r="E10" s="12"/>
      <c r="F10" s="12" t="s">
        <v>290</v>
      </c>
      <c r="G10" s="12" t="s">
        <v>289</v>
      </c>
      <c r="H10" s="12" t="s">
        <v>290</v>
      </c>
      <c r="I10" s="12" t="s">
        <v>289</v>
      </c>
      <c r="J10" s="12" t="s">
        <v>288</v>
      </c>
      <c r="K10" s="12" t="s">
        <v>288</v>
      </c>
      <c r="L10" s="12" t="s">
        <v>287</v>
      </c>
      <c r="M10" s="12" t="s">
        <v>286</v>
      </c>
      <c r="N10" s="12" t="s">
        <v>286</v>
      </c>
      <c r="O10" s="12" t="s">
        <v>1</v>
      </c>
      <c r="P10" s="12" t="s">
        <v>1</v>
      </c>
    </row>
    <row r="11" spans="1:22" x14ac:dyDescent="0.25">
      <c r="A11" s="122" t="s">
        <v>210</v>
      </c>
      <c r="B11" s="123"/>
      <c r="C11" s="12" t="s">
        <v>111</v>
      </c>
      <c r="D11" s="12" t="s">
        <v>111</v>
      </c>
      <c r="E11" s="12" t="s">
        <v>300</v>
      </c>
      <c r="F11" s="12" t="s">
        <v>278</v>
      </c>
      <c r="G11" s="12" t="s">
        <v>278</v>
      </c>
      <c r="H11" s="12" t="s">
        <v>278</v>
      </c>
      <c r="I11" s="12" t="s">
        <v>278</v>
      </c>
      <c r="J11" s="12" t="s">
        <v>111</v>
      </c>
      <c r="K11" s="12" t="s">
        <v>111</v>
      </c>
      <c r="L11" s="12" t="s">
        <v>111</v>
      </c>
      <c r="M11" s="12" t="s">
        <v>111</v>
      </c>
      <c r="N11" s="12" t="s">
        <v>111</v>
      </c>
      <c r="O11" s="52" t="s">
        <v>300</v>
      </c>
      <c r="P11" s="52" t="s">
        <v>300</v>
      </c>
    </row>
    <row r="12" spans="1:22" ht="69" customHeight="1" x14ac:dyDescent="0.25">
      <c r="A12" s="11" t="s">
        <v>241</v>
      </c>
      <c r="B12" s="11" t="s">
        <v>242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</row>
    <row r="13" spans="1:22" x14ac:dyDescent="0.25">
      <c r="A13" s="120" t="s">
        <v>211</v>
      </c>
      <c r="B13" s="120"/>
      <c r="C13" s="12" t="s">
        <v>50</v>
      </c>
      <c r="D13" s="12" t="s">
        <v>102</v>
      </c>
      <c r="E13" s="12" t="s">
        <v>102</v>
      </c>
      <c r="F13" s="12" t="s">
        <v>72</v>
      </c>
      <c r="G13" s="12" t="s">
        <v>72</v>
      </c>
      <c r="H13" s="12" t="s">
        <v>72</v>
      </c>
      <c r="I13" s="12" t="s">
        <v>72</v>
      </c>
      <c r="J13" s="12" t="s">
        <v>79</v>
      </c>
      <c r="K13" s="12" t="s">
        <v>79</v>
      </c>
      <c r="L13" s="12" t="s">
        <v>56</v>
      </c>
      <c r="M13" s="12" t="s">
        <v>57</v>
      </c>
      <c r="N13" s="12" t="s">
        <v>57</v>
      </c>
      <c r="O13" s="12"/>
      <c r="P13" s="12" t="s">
        <v>311</v>
      </c>
    </row>
    <row r="14" spans="1:22" ht="35.1" customHeight="1" x14ac:dyDescent="0.25">
      <c r="A14" s="29" t="s">
        <v>30</v>
      </c>
      <c r="B14" s="31" t="str">
        <f>'Light modules'!B15</f>
        <v>Area name 1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</row>
    <row r="15" spans="1:22" ht="35.1" customHeight="1" x14ac:dyDescent="0.25">
      <c r="A15" s="29" t="s">
        <v>31</v>
      </c>
      <c r="B15" s="31" t="str">
        <f>'Light modules'!B16</f>
        <v>Area name 2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</row>
    <row r="16" spans="1:22" ht="35.1" customHeight="1" x14ac:dyDescent="0.25">
      <c r="A16" s="29" t="s">
        <v>32</v>
      </c>
      <c r="B16" s="31" t="str">
        <f>'Light modules'!B17</f>
        <v>Area name 3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</row>
    <row r="17" spans="1:22" ht="35.1" customHeight="1" x14ac:dyDescent="0.25">
      <c r="A17" s="29" t="s">
        <v>33</v>
      </c>
      <c r="B17" s="31" t="str">
        <f>'Light modules'!B18</f>
        <v>Area name 4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</row>
    <row r="18" spans="1:22" ht="35.1" customHeight="1" x14ac:dyDescent="0.25">
      <c r="A18" s="29" t="s">
        <v>34</v>
      </c>
      <c r="B18" s="31" t="str">
        <f>'Light modules'!B19</f>
        <v>Area  name 5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</row>
    <row r="19" spans="1:22" ht="35.1" customHeight="1" x14ac:dyDescent="0.25">
      <c r="A19" s="29" t="s">
        <v>35</v>
      </c>
      <c r="B19" s="31" t="str">
        <f>'Light modules'!B20</f>
        <v>Area  name 6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</row>
    <row r="20" spans="1:22" ht="35.1" customHeight="1" x14ac:dyDescent="0.25">
      <c r="A20" s="29" t="s">
        <v>36</v>
      </c>
      <c r="B20" s="31" t="str">
        <f>'Light modules'!B21</f>
        <v>Area  name 7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</row>
    <row r="21" spans="1:22" ht="35.1" customHeight="1" x14ac:dyDescent="0.25">
      <c r="A21" s="29" t="s">
        <v>37</v>
      </c>
      <c r="B21" s="31" t="str">
        <f>'Light modules'!B22</f>
        <v>Area  name 8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</row>
    <row r="22" spans="1:22" ht="35.1" customHeight="1" x14ac:dyDescent="0.25">
      <c r="A22" s="29" t="s">
        <v>38</v>
      </c>
      <c r="B22" s="31" t="str">
        <f>'Light modules'!B23</f>
        <v>Area  name 9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</row>
    <row r="23" spans="1:22" ht="35.1" customHeight="1" x14ac:dyDescent="0.25">
      <c r="A23" s="29" t="s">
        <v>39</v>
      </c>
      <c r="B23" s="31" t="str">
        <f>'Light modules'!B24</f>
        <v>Area  name 10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</row>
    <row r="24" spans="1:22" ht="35.1" customHeight="1" x14ac:dyDescent="0.25">
      <c r="A24" s="29" t="s">
        <v>40</v>
      </c>
      <c r="B24" s="31" t="str">
        <f>'Light modules'!B25</f>
        <v>Area  name 11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</row>
    <row r="25" spans="1:22" ht="35.1" customHeight="1" x14ac:dyDescent="0.25">
      <c r="A25" s="29" t="s">
        <v>41</v>
      </c>
      <c r="B25" s="31" t="str">
        <f>'Light modules'!B26</f>
        <v>Area  name 12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</row>
    <row r="26" spans="1:22" s="26" customFormat="1" ht="56.85" customHeight="1" x14ac:dyDescent="0.25">
      <c r="A26" s="27" t="s">
        <v>0</v>
      </c>
      <c r="B26" s="27"/>
      <c r="C26" s="28">
        <f>SUM(C14:C25)</f>
        <v>0</v>
      </c>
      <c r="D26" s="28">
        <f>SUM(D14:D25)</f>
        <v>0</v>
      </c>
      <c r="E26" s="28">
        <f>SUM(D14:D25)</f>
        <v>0</v>
      </c>
      <c r="F26" s="28">
        <f t="shared" ref="F26:P26" si="0">SUM(F14:F25)</f>
        <v>0</v>
      </c>
      <c r="G26" s="28">
        <f t="shared" si="0"/>
        <v>0</v>
      </c>
      <c r="H26" s="28">
        <f t="shared" si="0"/>
        <v>0</v>
      </c>
      <c r="I26" s="28">
        <f t="shared" si="0"/>
        <v>0</v>
      </c>
      <c r="J26" s="28">
        <f t="shared" si="0"/>
        <v>0</v>
      </c>
      <c r="K26" s="28">
        <f t="shared" si="0"/>
        <v>0</v>
      </c>
      <c r="L26" s="28">
        <f t="shared" si="0"/>
        <v>0</v>
      </c>
      <c r="M26" s="28">
        <f t="shared" si="0"/>
        <v>0</v>
      </c>
      <c r="N26" s="28">
        <f t="shared" si="0"/>
        <v>0</v>
      </c>
      <c r="O26" s="28">
        <f t="shared" si="0"/>
        <v>0</v>
      </c>
      <c r="P26" s="28">
        <f t="shared" si="0"/>
        <v>0</v>
      </c>
      <c r="Q26" s="25">
        <f t="shared" ref="Q26:V26" si="1">SUM(Q14:Q25)</f>
        <v>0</v>
      </c>
      <c r="R26" s="25">
        <f t="shared" si="1"/>
        <v>0</v>
      </c>
      <c r="S26" s="25">
        <f t="shared" si="1"/>
        <v>0</v>
      </c>
      <c r="T26" s="25">
        <f t="shared" si="1"/>
        <v>0</v>
      </c>
      <c r="U26" s="25">
        <f t="shared" si="1"/>
        <v>0</v>
      </c>
      <c r="V26" s="25">
        <f t="shared" si="1"/>
        <v>0</v>
      </c>
    </row>
  </sheetData>
  <sheetProtection selectLockedCells="1"/>
  <mergeCells count="9">
    <mergeCell ref="F1:P1"/>
    <mergeCell ref="F2:P2"/>
    <mergeCell ref="F3:P3"/>
    <mergeCell ref="A13:B13"/>
    <mergeCell ref="A8:B8"/>
    <mergeCell ref="A9:B9"/>
    <mergeCell ref="A10:B10"/>
    <mergeCell ref="C6:V7"/>
    <mergeCell ref="A11:B11"/>
  </mergeCells>
  <pageMargins left="0.70866141732283472" right="0.70866141732283472" top="0.78740157480314965" bottom="0.78740157480314965" header="0.31496062992125984" footer="0.31496062992125984"/>
  <pageSetup paperSize="9" scale="48" orientation="landscape" r:id="rId1"/>
  <headerFooter>
    <oddFooter>&amp;L
&amp;C5&amp;R&amp;F</oddFooter>
  </headerFooter>
  <ignoredErrors>
    <ignoredError sqref="E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Compilation</vt:lpstr>
      <vt:lpstr>Light modules</vt:lpstr>
      <vt:lpstr>Element</vt:lpstr>
      <vt:lpstr>Sensors</vt:lpstr>
      <vt:lpstr>Switch modules</vt:lpstr>
      <vt:lpstr>Compilation!Druckbereich</vt:lpstr>
      <vt:lpstr>'Light modules'!Druckbereich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Birrer Simon</dc:creator>
  <cp:lastModifiedBy>Birrer Simon</cp:lastModifiedBy>
  <cp:lastPrinted>2021-06-14T14:34:00Z</cp:lastPrinted>
  <dcterms:created xsi:type="dcterms:W3CDTF">2019-07-29T09:06:05Z</dcterms:created>
  <dcterms:modified xsi:type="dcterms:W3CDTF">2023-02-28T13:12:11Z</dcterms:modified>
</cp:coreProperties>
</file>