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GAAIR\04_Handel\05_Preislisten\"/>
    </mc:Choice>
  </mc:AlternateContent>
  <xr:revisionPtr revIDLastSave="0" documentId="13_ncr:1_{55E5B713-B704-4B47-9FD4-ED7385C2D917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Zusammenstellung" sheetId="4" r:id="rId1"/>
    <sheet name="Leuchtenmodule" sheetId="1" r:id="rId2"/>
    <sheet name="Elemente" sheetId="2" r:id="rId3"/>
    <sheet name="Sensoren" sheetId="5" r:id="rId4"/>
    <sheet name="Schaltermodule" sheetId="3" r:id="rId5"/>
  </sheets>
  <definedNames>
    <definedName name="_xlnm.Print_Area" localSheetId="1">Leuchtenmodule!$A$1:$AD$27</definedName>
    <definedName name="_xlnm.Print_Area" localSheetId="0">Zusammenstellung!$A$1:$H$170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99" i="4" s="1"/>
  <c r="G99" i="4" s="1"/>
  <c r="H99" i="4" s="1"/>
  <c r="B65" i="4"/>
  <c r="B63" i="4"/>
  <c r="B64" i="4"/>
  <c r="B55" i="4"/>
  <c r="B56" i="4"/>
  <c r="L27" i="1"/>
  <c r="AD27" i="1"/>
  <c r="E45" i="4" s="1"/>
  <c r="G45" i="4" s="1"/>
  <c r="H45" i="4" s="1"/>
  <c r="AE27" i="1"/>
  <c r="B45" i="4"/>
  <c r="B37" i="4"/>
  <c r="B36" i="4"/>
  <c r="B35" i="4"/>
  <c r="T27" i="1"/>
  <c r="E35" i="4" s="1"/>
  <c r="G35" i="4" s="1"/>
  <c r="H35" i="4" s="1"/>
  <c r="U27" i="1"/>
  <c r="E36" i="4" s="1"/>
  <c r="G36" i="4" s="1"/>
  <c r="H36" i="4" s="1"/>
  <c r="V27" i="1"/>
  <c r="E37" i="4" s="1"/>
  <c r="G37" i="4" s="1"/>
  <c r="H37" i="4" s="1"/>
  <c r="G143" i="4"/>
  <c r="H143" i="4" s="1"/>
  <c r="G166" i="4"/>
  <c r="H166" i="4" s="1"/>
  <c r="G167" i="4"/>
  <c r="H167" i="4" s="1"/>
  <c r="G135" i="4"/>
  <c r="H135" i="4" s="1"/>
  <c r="G136" i="4"/>
  <c r="H136" i="4" s="1"/>
  <c r="G134" i="4"/>
  <c r="H134" i="4" s="1"/>
  <c r="G137" i="4"/>
  <c r="H137" i="4" s="1"/>
  <c r="U27" i="5"/>
  <c r="S26" i="3"/>
  <c r="Q26" i="3"/>
  <c r="R26" i="3"/>
  <c r="X27" i="1"/>
  <c r="E39" i="4" s="1"/>
  <c r="G39" i="4" s="1"/>
  <c r="H39" i="4" s="1"/>
  <c r="K26" i="2"/>
  <c r="E56" i="4" s="1"/>
  <c r="G56" i="4" s="1"/>
  <c r="H56" i="4" s="1"/>
  <c r="G128" i="4"/>
  <c r="H128" i="4" s="1"/>
  <c r="G129" i="4"/>
  <c r="H129" i="4" s="1"/>
  <c r="G130" i="4"/>
  <c r="H130" i="4" s="1"/>
  <c r="G131" i="4"/>
  <c r="H131" i="4" s="1"/>
  <c r="G132" i="4"/>
  <c r="H132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B34" i="4"/>
  <c r="B33" i="4"/>
  <c r="R27" i="1"/>
  <c r="E33" i="4" s="1"/>
  <c r="G33" i="4" s="1"/>
  <c r="H33" i="4" s="1"/>
  <c r="S27" i="1"/>
  <c r="E34" i="4" s="1"/>
  <c r="G34" i="4" s="1"/>
  <c r="H34" i="4" s="1"/>
  <c r="B32" i="4"/>
  <c r="B31" i="4"/>
  <c r="B30" i="4"/>
  <c r="O27" i="1"/>
  <c r="E30" i="4" s="1"/>
  <c r="G30" i="4" s="1"/>
  <c r="H30" i="4" s="1"/>
  <c r="P27" i="1"/>
  <c r="E31" i="4" s="1"/>
  <c r="G31" i="4" s="1"/>
  <c r="H31" i="4" s="1"/>
  <c r="Q27" i="1"/>
  <c r="G146" i="4" l="1"/>
  <c r="H146" i="4" s="1"/>
  <c r="G150" i="4" l="1"/>
  <c r="H150" i="4" s="1"/>
  <c r="N26" i="3" l="1"/>
  <c r="E108" i="4" s="1"/>
  <c r="G108" i="4" s="1"/>
  <c r="H108" i="4" s="1"/>
  <c r="G148" i="4" l="1"/>
  <c r="H148" i="4" s="1"/>
  <c r="J26" i="2"/>
  <c r="E55" i="4" s="1"/>
  <c r="G55" i="4" s="1"/>
  <c r="H55" i="4" s="1"/>
  <c r="E32" i="4"/>
  <c r="W27" i="1"/>
  <c r="E38" i="4" s="1"/>
  <c r="G38" i="4" s="1"/>
  <c r="H38" i="4" s="1"/>
  <c r="F26" i="3"/>
  <c r="E100" i="4" s="1"/>
  <c r="G100" i="4" s="1"/>
  <c r="H100" i="4" s="1"/>
  <c r="G151" i="4"/>
  <c r="H151" i="4" s="1"/>
  <c r="G152" i="4"/>
  <c r="H152" i="4" s="1"/>
  <c r="G162" i="4"/>
  <c r="H162" i="4" s="1"/>
  <c r="G163" i="4"/>
  <c r="H163" i="4" s="1"/>
  <c r="G164" i="4"/>
  <c r="H164" i="4" s="1"/>
  <c r="G165" i="4"/>
  <c r="H165" i="4" s="1"/>
  <c r="W27" i="5"/>
  <c r="E93" i="4" s="1"/>
  <c r="G93" i="4" s="1"/>
  <c r="H93" i="4" s="1"/>
  <c r="X27" i="5"/>
  <c r="E94" i="4" s="1"/>
  <c r="G94" i="4" s="1"/>
  <c r="H94" i="4" s="1"/>
  <c r="V27" i="5"/>
  <c r="E92" i="4" s="1"/>
  <c r="G92" i="4" s="1"/>
  <c r="H92" i="4" s="1"/>
  <c r="G32" i="4" l="1"/>
  <c r="H32" i="4" s="1"/>
  <c r="S26" i="2"/>
  <c r="E65" i="4" s="1"/>
  <c r="G65" i="4" s="1"/>
  <c r="H65" i="4" s="1"/>
  <c r="V26" i="3"/>
  <c r="E113" i="4" s="1"/>
  <c r="G113" i="4" s="1"/>
  <c r="H113" i="4" s="1"/>
  <c r="U26" i="3"/>
  <c r="E112" i="4" s="1"/>
  <c r="M26" i="2"/>
  <c r="E58" i="4" s="1"/>
  <c r="G58" i="4" s="1"/>
  <c r="H58" i="4" s="1"/>
  <c r="G142" i="4"/>
  <c r="H142" i="4" s="1"/>
  <c r="G160" i="4"/>
  <c r="H160" i="4" s="1"/>
  <c r="G161" i="4"/>
  <c r="H161" i="4" s="1"/>
  <c r="G144" i="4" l="1"/>
  <c r="H144" i="4" s="1"/>
  <c r="G145" i="4"/>
  <c r="H145" i="4" s="1"/>
  <c r="G147" i="4"/>
  <c r="H147" i="4" s="1"/>
  <c r="G70" i="4"/>
  <c r="H70" i="4" s="1"/>
  <c r="G71" i="4"/>
  <c r="H71" i="4" s="1"/>
  <c r="G74" i="4"/>
  <c r="H74" i="4" s="1"/>
  <c r="G75" i="4"/>
  <c r="H75" i="4" s="1"/>
  <c r="G78" i="4"/>
  <c r="H78" i="4" s="1"/>
  <c r="G79" i="4"/>
  <c r="H79" i="4" s="1"/>
  <c r="G112" i="4" l="1"/>
  <c r="H112" i="4" s="1"/>
  <c r="G133" i="4"/>
  <c r="H133" i="4" s="1"/>
  <c r="G138" i="4"/>
  <c r="H138" i="4" s="1"/>
  <c r="G139" i="4"/>
  <c r="H139" i="4" s="1"/>
  <c r="G140" i="4"/>
  <c r="H140" i="4" s="1"/>
  <c r="G141" i="4"/>
  <c r="H141" i="4" s="1"/>
  <c r="G149" i="4"/>
  <c r="H149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B9" i="4" l="1"/>
  <c r="N26" i="2" l="1"/>
  <c r="E59" i="4" s="1"/>
  <c r="O26" i="2"/>
  <c r="E60" i="4" s="1"/>
  <c r="G60" i="4" s="1"/>
  <c r="H60" i="4" s="1"/>
  <c r="P26" i="2"/>
  <c r="E61" i="4" s="1"/>
  <c r="G61" i="4" s="1"/>
  <c r="H61" i="4" s="1"/>
  <c r="Q26" i="2"/>
  <c r="E62" i="4" s="1"/>
  <c r="G62" i="4" s="1"/>
  <c r="H62" i="4" s="1"/>
  <c r="G59" i="4" l="1"/>
  <c r="H59" i="4" s="1"/>
  <c r="B104" i="4"/>
  <c r="B103" i="4"/>
  <c r="I26" i="3"/>
  <c r="E102" i="4" s="1"/>
  <c r="G102" i="4" s="1"/>
  <c r="H102" i="4" s="1"/>
  <c r="J26" i="3"/>
  <c r="E104" i="4" s="1"/>
  <c r="G104" i="4" s="1"/>
  <c r="H104" i="4" s="1"/>
  <c r="B21" i="4"/>
  <c r="F27" i="1"/>
  <c r="E21" i="4" s="1"/>
  <c r="G21" i="4" s="1"/>
  <c r="H21" i="4" s="1"/>
  <c r="B19" i="4"/>
  <c r="D27" i="1"/>
  <c r="E19" i="4" s="1"/>
  <c r="G19" i="4" s="1"/>
  <c r="H19" i="4" s="1"/>
  <c r="E103" i="4" l="1"/>
  <c r="G103" i="4" s="1"/>
  <c r="H103" i="4" s="1"/>
  <c r="G27" i="1"/>
  <c r="H27" i="1"/>
  <c r="E23" i="4" l="1"/>
  <c r="G23" i="4" s="1"/>
  <c r="H23" i="4" s="1"/>
  <c r="E22" i="4"/>
  <c r="G22" i="4" s="1"/>
  <c r="H22" i="4" s="1"/>
  <c r="G12" i="4"/>
  <c r="H12" i="4" s="1"/>
  <c r="T26" i="3" l="1"/>
  <c r="E111" i="4" s="1"/>
  <c r="G111" i="4" s="1"/>
  <c r="H111" i="4" s="1"/>
  <c r="G14" i="4" l="1"/>
  <c r="H14" i="4" s="1"/>
  <c r="D26" i="3" l="1"/>
  <c r="E98" i="4" s="1"/>
  <c r="G98" i="4" s="1"/>
  <c r="H98" i="4" s="1"/>
  <c r="G26" i="3"/>
  <c r="E101" i="4" s="1"/>
  <c r="G101" i="4" s="1"/>
  <c r="H101" i="4" s="1"/>
  <c r="H26" i="3"/>
  <c r="K26" i="3"/>
  <c r="E105" i="4" s="1"/>
  <c r="G105" i="4" s="1"/>
  <c r="H105" i="4" s="1"/>
  <c r="L26" i="3"/>
  <c r="E106" i="4" s="1"/>
  <c r="G106" i="4" s="1"/>
  <c r="H106" i="4" s="1"/>
  <c r="M26" i="3"/>
  <c r="E107" i="4" s="1"/>
  <c r="G107" i="4" s="1"/>
  <c r="H107" i="4" s="1"/>
  <c r="O26" i="3"/>
  <c r="E109" i="4" s="1"/>
  <c r="G109" i="4" s="1"/>
  <c r="H109" i="4" s="1"/>
  <c r="P26" i="3"/>
  <c r="E110" i="4" s="1"/>
  <c r="G110" i="4" s="1"/>
  <c r="H110" i="4" s="1"/>
  <c r="D27" i="5"/>
  <c r="E72" i="4" s="1"/>
  <c r="G72" i="4" s="1"/>
  <c r="H72" i="4" s="1"/>
  <c r="E27" i="5"/>
  <c r="E76" i="4" s="1"/>
  <c r="G76" i="4" s="1"/>
  <c r="H76" i="4" s="1"/>
  <c r="F27" i="5"/>
  <c r="E69" i="4" s="1"/>
  <c r="G69" i="4" s="1"/>
  <c r="H69" i="4" s="1"/>
  <c r="G27" i="5"/>
  <c r="E73" i="4" s="1"/>
  <c r="G73" i="4" s="1"/>
  <c r="H73" i="4" s="1"/>
  <c r="H27" i="5"/>
  <c r="E77" i="4" s="1"/>
  <c r="G77" i="4" s="1"/>
  <c r="H77" i="4" s="1"/>
  <c r="I27" i="5"/>
  <c r="E80" i="4" s="1"/>
  <c r="G80" i="4" s="1"/>
  <c r="H80" i="4" s="1"/>
  <c r="J27" i="5"/>
  <c r="E81" i="4" s="1"/>
  <c r="G81" i="4" s="1"/>
  <c r="H81" i="4" s="1"/>
  <c r="K27" i="5"/>
  <c r="E82" i="4" s="1"/>
  <c r="G82" i="4" s="1"/>
  <c r="H82" i="4" s="1"/>
  <c r="L27" i="5"/>
  <c r="E83" i="4" s="1"/>
  <c r="G83" i="4" s="1"/>
  <c r="H83" i="4" s="1"/>
  <c r="M27" i="5"/>
  <c r="E85" i="4" s="1"/>
  <c r="G85" i="4" s="1"/>
  <c r="H85" i="4" s="1"/>
  <c r="N27" i="5"/>
  <c r="E84" i="4" s="1"/>
  <c r="G84" i="4" s="1"/>
  <c r="H84" i="4" s="1"/>
  <c r="O27" i="5"/>
  <c r="E86" i="4" s="1"/>
  <c r="G86" i="4" s="1"/>
  <c r="H86" i="4" s="1"/>
  <c r="P27" i="5"/>
  <c r="E87" i="4" s="1"/>
  <c r="G87" i="4" s="1"/>
  <c r="H87" i="4" s="1"/>
  <c r="Q27" i="5"/>
  <c r="E88" i="4" s="1"/>
  <c r="G88" i="4" s="1"/>
  <c r="H88" i="4" s="1"/>
  <c r="R27" i="5"/>
  <c r="E89" i="4" s="1"/>
  <c r="G89" i="4" s="1"/>
  <c r="H89" i="4" s="1"/>
  <c r="S27" i="5"/>
  <c r="E90" i="4" s="1"/>
  <c r="G90" i="4" s="1"/>
  <c r="H90" i="4" s="1"/>
  <c r="T27" i="5"/>
  <c r="E91" i="4" s="1"/>
  <c r="G91" i="4" s="1"/>
  <c r="H91" i="4" s="1"/>
  <c r="D26" i="2"/>
  <c r="E49" i="4" s="1"/>
  <c r="G49" i="4" s="1"/>
  <c r="H49" i="4" s="1"/>
  <c r="E26" i="2"/>
  <c r="E50" i="4" s="1"/>
  <c r="G50" i="4" s="1"/>
  <c r="H50" i="4" s="1"/>
  <c r="F26" i="2"/>
  <c r="E51" i="4" s="1"/>
  <c r="G26" i="2"/>
  <c r="E52" i="4" s="1"/>
  <c r="G52" i="4" s="1"/>
  <c r="H52" i="4" s="1"/>
  <c r="H26" i="2"/>
  <c r="E53" i="4" s="1"/>
  <c r="G53" i="4" s="1"/>
  <c r="H53" i="4" s="1"/>
  <c r="I26" i="2"/>
  <c r="E54" i="4" s="1"/>
  <c r="G54" i="4" s="1"/>
  <c r="H54" i="4" s="1"/>
  <c r="L26" i="2"/>
  <c r="E57" i="4" s="1"/>
  <c r="G57" i="4" s="1"/>
  <c r="H57" i="4" s="1"/>
  <c r="R26" i="2"/>
  <c r="E63" i="4" s="1"/>
  <c r="G63" i="4" s="1"/>
  <c r="H63" i="4" s="1"/>
  <c r="T26" i="2"/>
  <c r="E64" i="4" s="1"/>
  <c r="G64" i="4" s="1"/>
  <c r="H64" i="4" s="1"/>
  <c r="E27" i="1"/>
  <c r="E20" i="4" s="1"/>
  <c r="G20" i="4" s="1"/>
  <c r="H20" i="4" s="1"/>
  <c r="I27" i="1"/>
  <c r="E24" i="4" s="1"/>
  <c r="G24" i="4" s="1"/>
  <c r="H24" i="4" s="1"/>
  <c r="J27" i="1"/>
  <c r="E25" i="4" s="1"/>
  <c r="G25" i="4" s="1"/>
  <c r="H25" i="4" s="1"/>
  <c r="K27" i="1"/>
  <c r="E26" i="4" s="1"/>
  <c r="G26" i="4" s="1"/>
  <c r="H26" i="4" s="1"/>
  <c r="E27" i="4"/>
  <c r="G27" i="4" s="1"/>
  <c r="H27" i="4" s="1"/>
  <c r="M27" i="1"/>
  <c r="E28" i="4" s="1"/>
  <c r="G28" i="4" s="1"/>
  <c r="H28" i="4" s="1"/>
  <c r="N27" i="1"/>
  <c r="E29" i="4" s="1"/>
  <c r="G29" i="4" s="1"/>
  <c r="H29" i="4" s="1"/>
  <c r="Y27" i="1"/>
  <c r="E40" i="4" s="1"/>
  <c r="G40" i="4" s="1"/>
  <c r="H40" i="4" s="1"/>
  <c r="Z27" i="1"/>
  <c r="E41" i="4" s="1"/>
  <c r="G41" i="4" s="1"/>
  <c r="H41" i="4" s="1"/>
  <c r="AA27" i="1"/>
  <c r="E42" i="4" s="1"/>
  <c r="G42" i="4" s="1"/>
  <c r="H42" i="4" s="1"/>
  <c r="AB27" i="1"/>
  <c r="E43" i="4" s="1"/>
  <c r="G43" i="4" s="1"/>
  <c r="H43" i="4" s="1"/>
  <c r="AC27" i="1"/>
  <c r="E44" i="4" s="1"/>
  <c r="G44" i="4" s="1"/>
  <c r="H44" i="4" s="1"/>
  <c r="G51" i="4" l="1"/>
  <c r="H51" i="4" s="1"/>
  <c r="B15" i="2"/>
  <c r="B16" i="2"/>
  <c r="B110" i="4" l="1"/>
  <c r="B109" i="4"/>
  <c r="B107" i="4"/>
  <c r="B106" i="4"/>
  <c r="B105" i="4"/>
  <c r="B102" i="4"/>
  <c r="B101" i="4"/>
  <c r="B98" i="4"/>
  <c r="B97" i="4"/>
  <c r="B50" i="4"/>
  <c r="B29" i="4"/>
  <c r="B28" i="4"/>
  <c r="W26" i="3" l="1"/>
  <c r="X26" i="3"/>
  <c r="Y26" i="3"/>
  <c r="Z26" i="3"/>
  <c r="AA26" i="3"/>
  <c r="AB26" i="3"/>
  <c r="B24" i="4" l="1"/>
  <c r="B20" i="4"/>
  <c r="B14" i="2" l="1"/>
  <c r="C27" i="5" l="1"/>
  <c r="E68" i="4" s="1"/>
  <c r="G68" i="4" l="1"/>
  <c r="H68" i="4" s="1"/>
  <c r="G3" i="3"/>
  <c r="G2" i="3"/>
  <c r="G1" i="3"/>
  <c r="D4" i="5"/>
  <c r="D3" i="5"/>
  <c r="D2" i="5"/>
  <c r="D4" i="2"/>
  <c r="D3" i="2"/>
  <c r="D2" i="2"/>
  <c r="E4" i="1"/>
  <c r="E3" i="1"/>
  <c r="E2" i="1"/>
  <c r="C27" i="1" l="1"/>
  <c r="E18" i="4" s="1"/>
  <c r="G18" i="4" l="1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A96" i="4"/>
  <c r="C26" i="3"/>
  <c r="E97" i="4" s="1"/>
  <c r="A67" i="4"/>
  <c r="A47" i="4"/>
  <c r="C26" i="2"/>
  <c r="E48" i="4" s="1"/>
  <c r="E13" i="4" s="1"/>
  <c r="B44" i="4"/>
  <c r="B43" i="4"/>
  <c r="B40" i="4"/>
  <c r="B27" i="4"/>
  <c r="B18" i="4"/>
  <c r="G48" i="4" l="1"/>
  <c r="H48" i="4" s="1"/>
  <c r="E168" i="4"/>
  <c r="H18" i="4"/>
  <c r="G97" i="4"/>
  <c r="H97" i="4" s="1"/>
  <c r="G168" i="4" l="1"/>
  <c r="H168" i="4"/>
  <c r="G13" i="4"/>
  <c r="G15" i="4" s="1"/>
  <c r="G169" i="4" s="1"/>
  <c r="G170" i="4" l="1"/>
  <c r="H13" i="4"/>
  <c r="H15" i="4" s="1"/>
  <c r="H169" i="4" s="1"/>
  <c r="H170" i="4" s="1"/>
</calcChain>
</file>

<file path=xl/sharedStrings.xml><?xml version="1.0" encoding="utf-8"?>
<sst xmlns="http://schemas.openxmlformats.org/spreadsheetml/2006/main" count="1086" uniqueCount="510">
  <si>
    <t>TOTAL</t>
  </si>
  <si>
    <t xml:space="preserve"> </t>
  </si>
  <si>
    <t>150W / VA</t>
  </si>
  <si>
    <t>12/24V 100W</t>
  </si>
  <si>
    <t>CHF</t>
  </si>
  <si>
    <t>REL.240</t>
  </si>
  <si>
    <t>2.REL.240</t>
  </si>
  <si>
    <t>240V 10A</t>
  </si>
  <si>
    <t>REL240.T13S</t>
  </si>
  <si>
    <t>REL240.T13W</t>
  </si>
  <si>
    <t>Steckerkabel &amp; 1 Taster</t>
  </si>
  <si>
    <t>REP.240.EURO</t>
  </si>
  <si>
    <t>REP.240</t>
  </si>
  <si>
    <t>Repeater</t>
  </si>
  <si>
    <t>SP.BAT.W</t>
  </si>
  <si>
    <t>SP.BAT.S</t>
  </si>
  <si>
    <t>SP.BAT.G</t>
  </si>
  <si>
    <t>SP.ADA.W</t>
  </si>
  <si>
    <t>SP.ADA.S</t>
  </si>
  <si>
    <t>Name:</t>
  </si>
  <si>
    <t>Datum: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</si>
  <si>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</si>
  <si>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</si>
  <si>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</si>
  <si>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</si>
  <si>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</si>
  <si>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</si>
  <si>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</si>
  <si>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>12-24V AC/DC</t>
  </si>
  <si>
    <t>FERB.S</t>
  </si>
  <si>
    <t>BAT.TAST.W</t>
  </si>
  <si>
    <t>BAT.TAST.S</t>
  </si>
  <si>
    <t>Kommision:</t>
  </si>
  <si>
    <t>Relais 10 A Geschaltet</t>
  </si>
  <si>
    <t xml:space="preserve">Repeater </t>
  </si>
  <si>
    <t>Batterie Knopfzelle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</si>
  <si>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</si>
  <si>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</si>
  <si>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</si>
  <si>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</si>
  <si>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</si>
  <si>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</si>
  <si>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</si>
  <si>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</si>
  <si>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</si>
  <si>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</si>
  <si>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</si>
  <si>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</si>
  <si>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Repeater Eurostecker</t>
  </si>
  <si>
    <t>Relais gesteckt T13 &amp; 1-fach Taster weiss</t>
  </si>
  <si>
    <t>Relais gesteckt T13 &amp; 1-fach Taster schwarz</t>
  </si>
  <si>
    <t>TAST4.240</t>
  </si>
  <si>
    <t>PROGRAMIERUNG</t>
  </si>
  <si>
    <t>P.1.KOMPONENTE</t>
  </si>
  <si>
    <t>MASTER.1.BT</t>
  </si>
  <si>
    <t>M.1.BT.CC</t>
  </si>
  <si>
    <t>MASTER.2.BT</t>
  </si>
  <si>
    <t>M.2.BT.CC</t>
  </si>
  <si>
    <t>LIGALICHT</t>
  </si>
  <si>
    <t>T.4.6.BT.IW</t>
  </si>
  <si>
    <t>INST</t>
  </si>
  <si>
    <t>NT12V.</t>
  </si>
  <si>
    <t>3W.LSV</t>
  </si>
  <si>
    <t>REL.12-24</t>
  </si>
  <si>
    <t>TAST4.12.24</t>
  </si>
  <si>
    <t>SP.12-24V.W</t>
  </si>
  <si>
    <t>SP.12-24V.G</t>
  </si>
  <si>
    <t>SP.12-24V.S</t>
  </si>
  <si>
    <t>Abmessungen</t>
  </si>
  <si>
    <t>38 x 38 x 26mm</t>
  </si>
  <si>
    <t>35 x 35 x 22mm</t>
  </si>
  <si>
    <t>50 x 50 x 25mm</t>
  </si>
  <si>
    <t>95 x 30 x 28mm / 1m</t>
  </si>
  <si>
    <t>38 x 39 x 32mm</t>
  </si>
  <si>
    <t>35 x 35 x 22mm.</t>
  </si>
  <si>
    <t xml:space="preserve">L=48 Ø 38 x Ø 25mm </t>
  </si>
  <si>
    <t>126 x 42 x 17mm</t>
  </si>
  <si>
    <t>90 x 90 x 12mm</t>
  </si>
  <si>
    <t>Storenrelais mit 2 Taster</t>
  </si>
  <si>
    <t>Storenrelais mit Kabel 15cm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</si>
  <si>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</si>
  <si>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</si>
  <si>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</si>
  <si>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</si>
  <si>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</si>
  <si>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</si>
  <si>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</si>
  <si>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</si>
  <si>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ALU elox.</t>
  </si>
  <si>
    <t>SP.CUBE.AE</t>
  </si>
  <si>
    <t>300W / VA</t>
  </si>
  <si>
    <t>DALI.240</t>
  </si>
  <si>
    <t>CASAMBI.G</t>
  </si>
  <si>
    <t>CBU-ASD</t>
  </si>
  <si>
    <t>DIN 107x91x62mm</t>
  </si>
  <si>
    <t>Relais 10A, 2 Umschalter potenzialfrei (profiliert)</t>
  </si>
  <si>
    <t>36x70x22mm</t>
  </si>
  <si>
    <t>SM.BAT.W</t>
  </si>
  <si>
    <t>SM.BAT.S</t>
  </si>
  <si>
    <t>CBU-DCS</t>
  </si>
  <si>
    <t>61 x  27 x 21mm</t>
  </si>
  <si>
    <t>DALI.1T.PIC</t>
  </si>
  <si>
    <t xml:space="preserve">240V 10A </t>
  </si>
  <si>
    <t>60x60mm</t>
  </si>
  <si>
    <t>DMX.24</t>
  </si>
  <si>
    <t>AIR.SP.ADA.W</t>
  </si>
  <si>
    <t>AIR.SP.ADA.G</t>
  </si>
  <si>
    <t>AIR.SP.ADA.S</t>
  </si>
  <si>
    <t xml:space="preserve">L=85 Ø 32mm </t>
  </si>
  <si>
    <t>grau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</si>
  <si>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</si>
  <si>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</si>
  <si>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</si>
  <si>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</si>
  <si>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</si>
  <si>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</si>
  <si>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</si>
  <si>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USB C</t>
  </si>
  <si>
    <t>T11 / USB C</t>
  </si>
  <si>
    <t>SP.ADA.G</t>
  </si>
  <si>
    <t>Relais 10A 6 Schliesser und 2 Umschalter 4 Tastereingänge (profiliert)</t>
  </si>
  <si>
    <t>Relais 10A 6 Schliesser und 2 Umschalter (profiliert)</t>
  </si>
  <si>
    <t>DALI.1K.4.T</t>
  </si>
  <si>
    <t>REL.4T.240</t>
  </si>
  <si>
    <t>TAST8.240</t>
  </si>
  <si>
    <t>4.DALI.4.T</t>
  </si>
  <si>
    <t>Relais 10 A Geschaltet + 4 Taster (profiliert 1-4 Taster aktiv)</t>
  </si>
  <si>
    <t>DALI 1+2 Pico</t>
  </si>
  <si>
    <t>TOTAL Dienstleistung</t>
  </si>
  <si>
    <t>44 x 44 x 23mm</t>
  </si>
  <si>
    <t>32 x 32 x 20mm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</si>
  <si>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</si>
  <si>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</si>
  <si>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</si>
  <si>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</si>
  <si>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</si>
  <si>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</si>
  <si>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</si>
  <si>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80 x 27 x 21mm</t>
  </si>
  <si>
    <t>DALI.1+2.P</t>
  </si>
  <si>
    <t xml:space="preserve">Apple iPad 10,2" </t>
  </si>
  <si>
    <t>250,6x174,x7,5mm</t>
  </si>
  <si>
    <t>WANDHA.FIX</t>
  </si>
  <si>
    <t>WANDH.FIX</t>
  </si>
  <si>
    <t>2 x 700W</t>
  </si>
  <si>
    <t>Art. Nr.</t>
  </si>
  <si>
    <t>UD.700.C</t>
  </si>
  <si>
    <t>SELI800.26.506</t>
  </si>
  <si>
    <t xml:space="preserve"> 1m 40x40x22mm</t>
  </si>
  <si>
    <t>105x100x60mm</t>
  </si>
  <si>
    <t>48x30x16mm</t>
  </si>
  <si>
    <t>102x57x30mm</t>
  </si>
  <si>
    <t>400W / VA</t>
  </si>
  <si>
    <t>SELI.80026503</t>
  </si>
  <si>
    <t>DIM.T13.S</t>
  </si>
  <si>
    <t>SV.BAT.W</t>
  </si>
  <si>
    <t>SV.BAT.S</t>
  </si>
  <si>
    <t xml:space="preserve">Typ nach Möglichkeit diese Kästli verbauen           </t>
  </si>
  <si>
    <t xml:space="preserve">UP-Dose NIS Agro 70mm Gr.I                             </t>
  </si>
  <si>
    <t>REP SOLAR</t>
  </si>
  <si>
    <t>REP.SOL</t>
  </si>
  <si>
    <t>Repeater Solar</t>
  </si>
  <si>
    <t>4.STO.8T.240</t>
  </si>
  <si>
    <t>4 fach DIN Storenrelais mit 8 Taster</t>
  </si>
  <si>
    <t>STO.240</t>
  </si>
  <si>
    <t>STO.2.T.240</t>
  </si>
  <si>
    <t>LIGA.AIR / Dienstleistungen</t>
  </si>
  <si>
    <t>LIGA.AIR.</t>
  </si>
  <si>
    <t>LIGA.AIR / Spezialteile (Auswahl muss mit Techniker LICHTTEAM besprochen werden)</t>
  </si>
  <si>
    <t>TOTAL LIGA.AIR CASAMBI Produkte</t>
  </si>
  <si>
    <t>TOTAL LIGA.AIR CASAMBI Produkte &amp; Dienstleistungen</t>
  </si>
  <si>
    <t>TOTAL LIGA.AIR CASAMBI Dienstleitungen</t>
  </si>
  <si>
    <t>12/24V 400W</t>
  </si>
  <si>
    <t>REL.240+</t>
  </si>
  <si>
    <t>Relais 10A 3 Schliesser und 2 Umschalter (profiliert)</t>
  </si>
  <si>
    <t>CUBE.USB..AE</t>
  </si>
  <si>
    <t>LIGA.AIR.OD.2REL240+</t>
  </si>
  <si>
    <t>S.KABEL.1M</t>
  </si>
  <si>
    <t>S.KABEL.3M</t>
  </si>
  <si>
    <t>S.KABEL.10M</t>
  </si>
  <si>
    <t>S.KABEL.20M</t>
  </si>
  <si>
    <t>DOSE.1M</t>
  </si>
  <si>
    <t>DALI.1.M+</t>
  </si>
  <si>
    <t>OD.DALI240+</t>
  </si>
  <si>
    <t>Relais 10 A 2 Schliesser, Antenne abgesetzt</t>
  </si>
  <si>
    <t>OD.2REL240+</t>
  </si>
  <si>
    <t>WRD.PS.240</t>
  </si>
  <si>
    <t>WRD.24+</t>
  </si>
  <si>
    <t>85 x 85 x 40mm</t>
  </si>
  <si>
    <t>LIGA.AIR.WRD.24+</t>
  </si>
  <si>
    <t>LIGA.AIR.WRD.PS.240</t>
  </si>
  <si>
    <t>44 x 44 x22mm</t>
  </si>
  <si>
    <t>OD.REP.240+</t>
  </si>
  <si>
    <t>Repeater mit Antenne max. 40m absetzbar</t>
  </si>
  <si>
    <t>BOX</t>
  </si>
  <si>
    <t>3x2REL.3T</t>
  </si>
  <si>
    <t>DIN.SET</t>
  </si>
  <si>
    <t>DMX.TO.CAS</t>
  </si>
  <si>
    <t>SP48.STU.S</t>
  </si>
  <si>
    <t xml:space="preserve">48V DC </t>
  </si>
  <si>
    <t xml:space="preserve">L=40 Ø32mm </t>
  </si>
  <si>
    <t>SP48.BUS.W</t>
  </si>
  <si>
    <t>48V DC</t>
  </si>
  <si>
    <t>SP48.BUS.S</t>
  </si>
  <si>
    <t>OD.T2.240</t>
  </si>
  <si>
    <t>52 x 27 x 15mm</t>
  </si>
  <si>
    <t>4 STO+8T</t>
  </si>
  <si>
    <t>2.T</t>
  </si>
  <si>
    <t>2 fach Taster Battrie und Spannungslos</t>
  </si>
  <si>
    <t>Taster Schnittstelle 8 Taster mit 8 LED's</t>
  </si>
  <si>
    <t>8T.8LED.240+</t>
  </si>
  <si>
    <t>SAL.1016</t>
  </si>
  <si>
    <t>SAL.1032</t>
  </si>
  <si>
    <t>SAL.1064</t>
  </si>
  <si>
    <t>10x33x20mm</t>
  </si>
  <si>
    <t>PS.SALVADOR</t>
  </si>
  <si>
    <t>106x90x62mm</t>
  </si>
  <si>
    <t>45x45x25mm</t>
  </si>
  <si>
    <t>PWM.4.12-48+</t>
  </si>
  <si>
    <t>SAL.16.ADA.G</t>
  </si>
  <si>
    <t>SAL.16.ADA.W</t>
  </si>
  <si>
    <t>SAL.16.ADA.S</t>
  </si>
  <si>
    <t>BOX.1.B</t>
  </si>
  <si>
    <t>BOX.1.S</t>
  </si>
  <si>
    <t>BOX.2.B</t>
  </si>
  <si>
    <t>BOX.3.B</t>
  </si>
  <si>
    <t>BOX.3.S</t>
  </si>
  <si>
    <t xml:space="preserve">E-Nr- 372501639                    </t>
  </si>
  <si>
    <t>REP.TIMEURO</t>
  </si>
  <si>
    <t>REL.TIM.480+</t>
  </si>
  <si>
    <t>12h Autonomie</t>
  </si>
  <si>
    <t>72h Autonomie</t>
  </si>
  <si>
    <t>Ja</t>
  </si>
  <si>
    <t>70 x 50 x 35mm</t>
  </si>
  <si>
    <t>DALI.480+</t>
  </si>
  <si>
    <t>DALI.DOSE+</t>
  </si>
  <si>
    <t>130x130x77mm</t>
  </si>
  <si>
    <t>DIM.CBU-TED+</t>
  </si>
  <si>
    <t>DIM.CRD300+</t>
  </si>
  <si>
    <t>DIM.CRD.400+</t>
  </si>
  <si>
    <t>PWM5+</t>
  </si>
  <si>
    <t>12/24V 1200W</t>
  </si>
  <si>
    <t>70 x 50 x 38mm</t>
  </si>
  <si>
    <t>4T.RUND.S+</t>
  </si>
  <si>
    <t>4T.RUND.EG+</t>
  </si>
  <si>
    <t>USB C AKKU</t>
  </si>
  <si>
    <t>Ø 58 x 15MM</t>
  </si>
  <si>
    <t>Ø 23 x 65mm</t>
  </si>
  <si>
    <t>8T.GLAS.W+</t>
  </si>
  <si>
    <t>86 x 86 x 15mm</t>
  </si>
  <si>
    <t>SP48.STU.W</t>
  </si>
  <si>
    <t>CLOUD.G</t>
  </si>
  <si>
    <t>GATW.ETHER+</t>
  </si>
  <si>
    <t>KNX+</t>
  </si>
  <si>
    <t>Ethernetbasierte Integration in ein Gebäudemanagement, L:20mm, B:65mm, H:35 mm</t>
  </si>
  <si>
    <t>NTM.12W+</t>
  </si>
  <si>
    <t>RSAL.32.ADA.W</t>
  </si>
  <si>
    <t>SAL.32.ADA.G</t>
  </si>
  <si>
    <t>SAL.32.ADA.S</t>
  </si>
  <si>
    <t>SAL.64.ADA.W</t>
  </si>
  <si>
    <t>SAL.64.ADA.G</t>
  </si>
  <si>
    <t>SAL.64.ADA.S</t>
  </si>
  <si>
    <t>DOSE.GRAU</t>
  </si>
  <si>
    <t>106 x 67 x 28mm</t>
  </si>
  <si>
    <t>107 x 67 x 28mm</t>
  </si>
  <si>
    <t>108 x 67 x 28mm</t>
  </si>
  <si>
    <t>SAL 2016</t>
  </si>
  <si>
    <t>SAL 2032</t>
  </si>
  <si>
    <t>SAL 2064</t>
  </si>
  <si>
    <t>20 DALI Geräte</t>
  </si>
  <si>
    <t>PWM.1.2.BT.+</t>
  </si>
  <si>
    <t>Timebackup Relais 1 Schliesser 10A oder Repeater 3 Std Ladung 72 Stunden Betrieb</t>
  </si>
  <si>
    <t>Backup Repeater Eurostecker Nach 6 Std Ladung 12 Stunden Betrieb</t>
  </si>
  <si>
    <t>DALI.ADA.W+</t>
  </si>
  <si>
    <t>DALI.ADA.G+</t>
  </si>
  <si>
    <t>DALI.ADA.S+</t>
  </si>
  <si>
    <t>Créer un réseau, programmation de base, options de autoristion</t>
  </si>
  <si>
    <t>Lire et programmer des modules sur l'APP CASAMBI</t>
  </si>
  <si>
    <t>Lire des appareils CASAMBI ready étrangers, par ex. des luminaires</t>
  </si>
  <si>
    <t xml:space="preserve">
Commande à &gt; mail@ligaair.ch &lt;</t>
  </si>
  <si>
    <t>Instructions:</t>
  </si>
  <si>
    <t xml:space="preserve">
Enregistrer le document sous un nouveau nom                                et remplir la feuille 1-5 "champs gris"</t>
  </si>
  <si>
    <t xml:space="preserve">
 - Espaces ① - ⑫</t>
  </si>
  <si>
    <t xml:space="preserve">
 - Prix unitaire</t>
  </si>
  <si>
    <t>CHF exkl. TVA</t>
  </si>
  <si>
    <t>CHF inkl. TVA</t>
  </si>
  <si>
    <t xml:space="preserve">
LIGA.AIR / Services</t>
  </si>
  <si>
    <t>Variation de charge jusqu'à 150W voir fiche technique</t>
  </si>
  <si>
    <t>Variation de charge jusqu'à 300W avec 1 bouton-poussoir</t>
  </si>
  <si>
    <t>Variation de charge jusqu'à 400W avec 1 bouton-poussoir</t>
  </si>
  <si>
    <t>Variateur de charge DU.700.C / 1-10V / DALI / Emplacement pour 2 x 700W CASAMBI</t>
  </si>
  <si>
    <t>Module de commande pour UD.700.C</t>
  </si>
  <si>
    <t>DALI avec câble broudcast default jusqu'à 50 appareils (profilé)</t>
  </si>
  <si>
    <t>DALI broudcast default jusqu'à 30 appareils (profilé)</t>
  </si>
  <si>
    <t>2 x DALI broudcast default jusqu'à 30 appareils (profilé)</t>
  </si>
  <si>
    <t>DALI broudcast default jusqu'à 25 appareils (profilé 1-4 boutons-poussoirs actifs)</t>
  </si>
  <si>
    <t>DALI broudcast default jusqu'à 50 appareils, antenne déportée, profilée</t>
  </si>
  <si>
    <t>4 DALI broudcast default jusqu'à 100 appareils 200mA (profilé) &amp; 1 bouton-poussoir par DALI</t>
  </si>
  <si>
    <t>Salvador DALI Série 1016 prend en charge DALI D4i, DALI DT6 et DALI DT8</t>
  </si>
  <si>
    <t>Salvador DALI Série 1032 prend en charge DALI D4i, DALI DT6 et DALI DT8</t>
  </si>
  <si>
    <t>Salvador DALI Série 1064 prend en charge DALI D4i, DALI DT6 et DALI DT8</t>
  </si>
  <si>
    <t>Alimentation électrique 110 - 240V, 50/60 Hz, installation sur rail DIN</t>
  </si>
  <si>
    <t>Alimentation électrique 230V 50Hz, secondaire 16V DC 200mA</t>
  </si>
  <si>
    <t>Salvador DALI Série 2016 prend en charge DALI D4i, DALI DT6 et DALI DT8</t>
  </si>
  <si>
    <t>Salvador DALI Série 2034 prend en charge DALI D4i, DALI DT6 et DALI DT9</t>
  </si>
  <si>
    <t>Salvador DALI Série 2064 prend en charge DALI D4i, DALI DT6 et DALI DT10</t>
  </si>
  <si>
    <t>DALI 100-480V AC DALI broudcast default jusqu'à 20 appareils (profilé)</t>
  </si>
  <si>
    <t>DALI 1 appareil (profilé)</t>
  </si>
  <si>
    <t>1-10V ou DALI jusqu'à 1 appareil (profilé)</t>
  </si>
  <si>
    <t>DOSE grise, DALI 100-480V AC broudcast default jusqu'à 20 appareils (profilé)</t>
  </si>
  <si>
    <t>Module de commande LED 2 canaux 24V DC Dimmer L:100mm, L:35mm, H:18mm, max. 6A 150W</t>
  </si>
  <si>
    <t>LED PWM Dimmer max. 400W 1/2/3/4 canaux programmables voir schéma, L:44mm, L:44mm, H:23mm</t>
  </si>
  <si>
    <t xml:space="preserve">LED PWM5 Dimmer max. 1200W programmable voir schéma, L:70mm, L:50mm, H:38mm </t>
  </si>
  <si>
    <t>Pile Swisspir 2 x AA blanc</t>
  </si>
  <si>
    <t xml:space="preserve">Boîtier AP blanc L:74, l:74, H : 54mm </t>
  </si>
  <si>
    <t>Plaque de recouvrement blanc L.88, L:88mm</t>
  </si>
  <si>
    <t>Swisspir pile 2 x AA gris</t>
  </si>
  <si>
    <t xml:space="preserve">Boîtier AP gris L:74, l:74, H : 54mm </t>
  </si>
  <si>
    <t>Plaque de recouvrement grise L.88, l:88mm</t>
  </si>
  <si>
    <t>Swisspir pile 2 x AA noir</t>
  </si>
  <si>
    <t>Plaque de recouvrement noire L.88, l:88mm</t>
  </si>
  <si>
    <t xml:space="preserve">Boîtier AP noir L:74, l:74, H : 54mm </t>
  </si>
  <si>
    <t>Cube Design détecteur de mouvement blanc 3V DC TYPE AA</t>
  </si>
  <si>
    <t>Cube Design détecteur de mouvement noir 3V DC TYP AA</t>
  </si>
  <si>
    <t>Cube Design détecteur de mouvement ALU elox 3V DC TYP AA</t>
  </si>
  <si>
    <t>Cube Design détecteur de mouvement blanc USB C</t>
  </si>
  <si>
    <t>Cube Design détecteur de mouvement ALU elox USB C</t>
  </si>
  <si>
    <t>Cube Design détecteur de mouvement noir USB C</t>
  </si>
  <si>
    <t>Alimentation 240V / USB C Câble de 1'500mm noir</t>
  </si>
  <si>
    <t>Cube Design détecteur de mouvement bois chêne</t>
  </si>
  <si>
    <t>Cube Design détecteur de mouvement bois noyer</t>
  </si>
  <si>
    <t xml:space="preserve">Adaptateur Swisspir Global Trac blanc rail triphasé </t>
  </si>
  <si>
    <t xml:space="preserve">Swisspir adaptateur Global Trac gris rail triphasé </t>
  </si>
  <si>
    <t xml:space="preserve">Swisspir Adaptateur Global Trac noir rail triphasé </t>
  </si>
  <si>
    <t>Détecteur de mouvement Swisspir 48V Stucchi / Adaptateur Stucchi 16x168x19mm</t>
  </si>
  <si>
    <t>Détecteur de mouvement Swisspir en boîtier bush blanc</t>
  </si>
  <si>
    <t>Détecteur de mouvement Swisspir en boîtier champ de broussailles noir</t>
  </si>
  <si>
    <t>Module de touche 240V bouton-poussoir quadruple</t>
  </si>
  <si>
    <t>Module bouton-poussoir 240V 8 boutons-poussoirs</t>
  </si>
  <si>
    <t>Module bouton-poussoir avec antenne 2 boutons déportée</t>
  </si>
  <si>
    <t>Commutateur magnétique avec cellule de détection de batterie blanche</t>
  </si>
  <si>
    <t>Interrupteur magnétique avec cellule de détection à pile noire</t>
  </si>
  <si>
    <t>Interrupteur à vibration avec cellule de détection à pile blanche</t>
  </si>
  <si>
    <t>Interrupteur à vibration avec pile noire</t>
  </si>
  <si>
    <t>Bouton-poussoir double Bluetooth Feller EDIZIOdue sans batterie blanc</t>
  </si>
  <si>
    <t>Bouton-poussoir quadruple Bluetooth Feller EDIZIOdue sans batterie blanc</t>
  </si>
  <si>
    <t>Télécommande noire</t>
  </si>
  <si>
    <t>X Press Bouton-poussoir à pile blanc</t>
  </si>
  <si>
    <t>X Press Bouton-poussoir à pile noir</t>
  </si>
  <si>
    <t>Support mural AP pour Apple iPade 8.Gen / 2020 (10.2")</t>
  </si>
  <si>
    <t>Station météo sans alimentation 12-24V DC (vent, pluie et soleil)</t>
  </si>
  <si>
    <t>Alimentation Station météo Boîte 85 x 85 x 40mm IP 55 avec module 240V / 17V DC</t>
  </si>
  <si>
    <t>DALI 1K.240+ Module dans l'adaptateur de circuit Pulse DALI 3 GLOBALTRAC blanc</t>
  </si>
  <si>
    <t>DALI 1K.240+ Module dans l'adaptateur de circuit Pulse DALI 3 GLOBALTRAC noir</t>
  </si>
  <si>
    <t>DALI 1K.240+ Module dans l'adaptateur de circuit Pulse DALI 3 GLOBALTRAC gris</t>
  </si>
  <si>
    <t>Type PULSE DALI 3- CIRCUIT GLOBAL TRAC blanc avec Salvador 1016 pour 16 appareils DALI</t>
  </si>
  <si>
    <t>Type PULSE DALI 3- CIRCUIT GLOBAL TRAC gris avec Salvador 1016 pour 16 appareils DALI</t>
  </si>
  <si>
    <t>Type PULSE DALI 3- CIRCUIT GLOBAL TRAC noir avec Salvador 1016 pour 16 appareils DALI</t>
  </si>
  <si>
    <t>Type PULSE DALI 3- CIRCUIT GLOBAL TRAC blanc avec Salvador 1032 pour 32 appareils DALI</t>
  </si>
  <si>
    <t>Type PULSE DALI 3- CIRCUIT GLOBAL TRAC gris avec Salvador 1032 pour 32 appareils DALI</t>
  </si>
  <si>
    <t>Type PULSE DALI 3- CIRCUIT GLOBAL TRAC noir avec Salvador 1032 pour 32 appareils DALI</t>
  </si>
  <si>
    <t>Type PULSE DALI 3- CIRCUIT GLOBAL TRAC blanc avec Salvador 1064 pour 64 appareils DALI</t>
  </si>
  <si>
    <t>Type PULSE DALI 3- CIRCUIT GLOBAL TRAC gris avec Salvador 1064 pour 64 appareils DALI</t>
  </si>
  <si>
    <t>Type PULSE DALI 3- CIRCUIT GLOBAL TRAC noir avec Salvador 1064 pour 64 appareils DALI</t>
  </si>
  <si>
    <t>4 boutons, 4 LED, montage en saillie Gr 1+1 L:88mm H:148mm P:60mm, 1 plaque aveugle</t>
  </si>
  <si>
    <t>4 boutons, 4 LED, montage en saillie Gr 1+1 L:88mm H:148mm P:60mm, 1 interrupteur à clé</t>
  </si>
  <si>
    <t>8 boutons, 8 LED, montage en saillie Gr 1+1 L:88mm H:148mm P:60mm</t>
  </si>
  <si>
    <t>8 boutons, 8 LED, montage en saillie Gr 1+1+1 L:88mm H:208mm P:60mm, 1 plaque aveugle</t>
  </si>
  <si>
    <t>8 boutons, 8 LED, montage en saillie Gr 1+1+1 L:88mm H:208mm P:60mm, 1 interrupteur à clé</t>
  </si>
  <si>
    <t>Intégrer le contrôleur Dali / la passerelle KNX</t>
  </si>
  <si>
    <t>Passerelle multifonctions réseau CASAMBI, L:100.8mm, l:73.7mm, H:29.25mm</t>
  </si>
  <si>
    <t>16 scènes CASAMBI librement programmables, L : 50.6mm , l : 50.6mm , H : 15 mm</t>
  </si>
  <si>
    <t xml:space="preserve">LIGALICHT Master 1 canal pour PWM </t>
  </si>
  <si>
    <t>LIGALICHT Master 1 canal pour CC</t>
  </si>
  <si>
    <t>LIGALICHT Master 2 canaux pour CC</t>
  </si>
  <si>
    <t xml:space="preserve">LIGALICHT Master 2 canaux pour PWM </t>
  </si>
  <si>
    <t>Module DALI pour candélabres, boîte et colliers de serrage inclus</t>
  </si>
  <si>
    <t>Boîtier IP 66 noir résistant aux UV 93x93x62mm, presse-étoupe, 2 colliers de serrage</t>
  </si>
  <si>
    <t>Boîte IP 66 grise résistante aux UV 130x130x77mm, avec 3 presse-étoupes et 2 colliers de serrage</t>
  </si>
  <si>
    <t>LIGALICHT PWM mural / Ez suspendu</t>
  </si>
  <si>
    <t>LIGA.AIR pour luminaires DYN</t>
  </si>
  <si>
    <t>Bloc d'alimentation Commande</t>
  </si>
  <si>
    <t>Poussoir électronique Edizio bouton-poussoir double blanc (gauche) LUMIÈRE</t>
  </si>
  <si>
    <t>Poussoir universel Edizio bouton-poussoir quadruple blanc (gauche) LUMIÈRE</t>
  </si>
  <si>
    <t>Bouton-poussoir universel Edizio 6 fois bouton-poussoir blanc (gauche / droite)</t>
  </si>
  <si>
    <t>Poussoir universel Edizio bouton-poussoir double blanc (gauche / droite) STO</t>
  </si>
  <si>
    <t>Bouton-poussoir universel Edizio quadruple blanc (gauche / droite) STO</t>
  </si>
  <si>
    <t>12-24V AC/DC blanc</t>
  </si>
  <si>
    <t>12-24V AC/DC gris</t>
  </si>
  <si>
    <t>12-24V AC/DC noir</t>
  </si>
  <si>
    <t>Module DMX Master CASAMBI vers DMX</t>
  </si>
  <si>
    <t xml:space="preserve">Module DMX-Master 4 entrées DMX pour CASAMBI </t>
  </si>
  <si>
    <t>Câble de rallonge de capteur 1m</t>
  </si>
  <si>
    <t>Câble de rallonge de capteur 3m</t>
  </si>
  <si>
    <t>Câble d'extension de capteur 10m</t>
  </si>
  <si>
    <t>Rallonge de capteur 20m</t>
  </si>
  <si>
    <t>2 adaptateurs de fixation WAGO, y compris bornes horizontales 6x2 et 2x3</t>
  </si>
  <si>
    <t>Boîte en plastique noire, pour CBU-ASD, CBU-TED et LIGA.AIR Rel.240V+.</t>
  </si>
  <si>
    <t>Max. 12W, 350-700mA réglable par interrupteur codé L : 155mm, L : 43mm, H : 30mm</t>
  </si>
  <si>
    <t xml:space="preserve">
Salle Désignation 1</t>
  </si>
  <si>
    <t xml:space="preserve">
Salle Désignation 2</t>
  </si>
  <si>
    <t xml:space="preserve">
Salle Désignation 3</t>
  </si>
  <si>
    <t xml:space="preserve">
Salle Désignation 4</t>
  </si>
  <si>
    <t xml:space="preserve">
Salle Désignation 5</t>
  </si>
  <si>
    <t xml:space="preserve">
Salle Désignation 6</t>
  </si>
  <si>
    <t xml:space="preserve">
Salle Désignation 7</t>
  </si>
  <si>
    <t xml:space="preserve">
Salle Désignation 8</t>
  </si>
  <si>
    <t xml:space="preserve">
Salle Désignation 9</t>
  </si>
  <si>
    <t xml:space="preserve">
Salle Désignation 10</t>
  </si>
  <si>
    <t xml:space="preserve">
Salle Désignation 11</t>
  </si>
  <si>
    <t xml:space="preserve">
Salle Désignation 12</t>
  </si>
  <si>
    <t>Désignation</t>
  </si>
  <si>
    <t>Description</t>
  </si>
  <si>
    <t>profilé c'est-à-dire différents protocoles voir schéma</t>
  </si>
  <si>
    <t>Logiciel "long rage" Modules Réf. Désignation un + à la fin</t>
  </si>
  <si>
    <t>Numéro de salle</t>
  </si>
  <si>
    <t>Étage / Nom de la pièce</t>
  </si>
  <si>
    <t xml:space="preserve">
Dimensions</t>
  </si>
  <si>
    <t>Phase An- Section</t>
  </si>
  <si>
    <t xml:space="preserve"> 4 entrées de touches</t>
  </si>
  <si>
    <t>Casambi Module</t>
  </si>
  <si>
    <t>jusqu'à 50 appareils</t>
  </si>
  <si>
    <t>jusqu'à 25 appareils</t>
  </si>
  <si>
    <t>jusqu'à 25 appareils 1B</t>
  </si>
  <si>
    <t>jusqu'à 25 appareils 4 B</t>
  </si>
  <si>
    <t>16 appareils DALI</t>
  </si>
  <si>
    <t>32 appareils DALI</t>
  </si>
  <si>
    <t>64 appareils DALI</t>
  </si>
  <si>
    <t>profilé</t>
  </si>
  <si>
    <t>Alimentation 2 Salvador</t>
  </si>
  <si>
    <t>Alimentation Salvador</t>
  </si>
  <si>
    <t>créé 16 Icône</t>
  </si>
  <si>
    <t>créé 32 Icône</t>
  </si>
  <si>
    <t>créé 64 Icône</t>
  </si>
  <si>
    <t>jusqu'à 20 appareils</t>
  </si>
  <si>
    <t>1 appareil DALI ou 1-10V</t>
  </si>
  <si>
    <t>2 appareil DALI ou 1-10V</t>
  </si>
  <si>
    <t>LED 1 ou 2 canaux</t>
  </si>
  <si>
    <t>LED 4 canaux</t>
  </si>
  <si>
    <t>LED 5 canaux</t>
  </si>
  <si>
    <t>oui</t>
  </si>
  <si>
    <t>LIGA.AIR / Modules d'éclairage</t>
  </si>
  <si>
    <t>LIGA.AIR / Eléments</t>
  </si>
  <si>
    <t>LIGA.air / Capteurs</t>
  </si>
  <si>
    <t>LIGA.air / Modules d'interrupteur</t>
  </si>
  <si>
    <t>Relais de commutation</t>
  </si>
  <si>
    <t xml:space="preserve">relais  + antenne	</t>
  </si>
  <si>
    <t>relais + 4 Bouton</t>
  </si>
  <si>
    <t>relais 2 fois</t>
  </si>
  <si>
    <t xml:space="preserve">Relais de commutation	</t>
  </si>
  <si>
    <t>Connecteur répéteur</t>
  </si>
  <si>
    <t>Répéteur AKKU</t>
  </si>
  <si>
    <t>AKKU Rel. Répéteur</t>
  </si>
  <si>
    <t>Répéteur</t>
  </si>
  <si>
    <t>Répéteur + antenne</t>
  </si>
  <si>
    <t>Module stores + 2 boutons</t>
  </si>
  <si>
    <t>Haut / Bas / 2 boutons</t>
  </si>
  <si>
    <t>Haut / Bas</t>
  </si>
  <si>
    <t>Haut / Bas / 8 boutons</t>
  </si>
  <si>
    <t>Module stores</t>
  </si>
  <si>
    <t>Module stores + 8 boutons</t>
  </si>
  <si>
    <t>8 relais 4 boutons</t>
  </si>
  <si>
    <t>6 relais 3 boutons</t>
  </si>
  <si>
    <t>Détecteur de mouvement</t>
  </si>
  <si>
    <t>Détecteur Pile</t>
  </si>
  <si>
    <t>Moteur à courant 3 phases</t>
  </si>
  <si>
    <t>Stucchi blanc</t>
  </si>
  <si>
    <t>Stucchi noir</t>
  </si>
  <si>
    <t>Buschfeld blanc</t>
  </si>
  <si>
    <t>Buschfeld noir</t>
  </si>
  <si>
    <t>blanc</t>
  </si>
  <si>
    <t>noir</t>
  </si>
  <si>
    <t>Bois clair</t>
  </si>
  <si>
    <t>Bois foncé</t>
  </si>
  <si>
    <t>blanc Ral 9010</t>
  </si>
  <si>
    <t>gris RAL 7021</t>
  </si>
  <si>
    <t>noir RAL 9005</t>
  </si>
  <si>
    <t>blanc RAL 9010</t>
  </si>
  <si>
    <t>Module à 4 boutons</t>
  </si>
  <si>
    <t>Module à 8 boutons</t>
  </si>
  <si>
    <t>2 B Antenne déportée</t>
  </si>
  <si>
    <t>Commutateur magnétique</t>
  </si>
  <si>
    <t>Fonctionnement sur piles blanc</t>
  </si>
  <si>
    <t>Fonctionnement sur piles noir</t>
  </si>
  <si>
    <t>Interrupteur à vibration</t>
  </si>
  <si>
    <t>Pille 2 x AAA</t>
  </si>
  <si>
    <t>Sans tension ni pile</t>
  </si>
  <si>
    <t>2 fois Bluetooth Edizio blanc</t>
  </si>
  <si>
    <t>4 fois Bluetooth Edizio blanc</t>
  </si>
  <si>
    <t>Pile bouton</t>
  </si>
  <si>
    <t>2 boutons-poussoirs</t>
  </si>
  <si>
    <t>Bouton-poussoir blanc</t>
  </si>
  <si>
    <t>Bouton-poussoir noir</t>
  </si>
  <si>
    <t>Bouton rotatif noir</t>
  </si>
  <si>
    <t>Bouton rotatif inox</t>
  </si>
  <si>
    <t>Bouton-poussoir en verre</t>
  </si>
  <si>
    <t>AP cadre fixe</t>
  </si>
  <si>
    <t>Station météorologique</t>
  </si>
  <si>
    <t>Station météo alimentation</t>
  </si>
  <si>
    <t>2x4REL4T</t>
  </si>
  <si>
    <t>8REL</t>
  </si>
  <si>
    <t>SP.W</t>
  </si>
  <si>
    <t>SP.G</t>
  </si>
  <si>
    <t>SP.S</t>
  </si>
  <si>
    <t>8T.BAT</t>
  </si>
  <si>
    <t>4 boutons sur pils AAA</t>
  </si>
  <si>
    <t>Swisspir 100-240V AC blanc</t>
  </si>
  <si>
    <t>Swisspir 100-240V AC gris</t>
  </si>
  <si>
    <t>Swisspir 100-240V AC noir</t>
  </si>
  <si>
    <t>Module bouton-poussoir 240V 8 boutons-poussoirs sur pils 1,5V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</si>
</sst>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9" xfId="0" applyBorder="1"/>
    <xf numFmtId="14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1" fillId="4" borderId="18" xfId="0" applyNumberFormat="1" applyFont="1" applyFill="1" applyBorder="1" applyAlignment="1">
      <alignment horizontal="right"/>
    </xf>
    <xf numFmtId="4" fontId="0" fillId="5" borderId="18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Protection="1"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right"/>
    </xf>
    <xf numFmtId="0" fontId="14" fillId="6" borderId="1" xfId="0" applyFont="1" applyFill="1" applyBorder="1" applyAlignment="1" applyProtection="1">
      <alignment horizontal="center"/>
      <protection locked="0"/>
    </xf>
    <xf numFmtId="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4" borderId="17" xfId="0" applyNumberFormat="1" applyFont="1" applyFill="1" applyBorder="1" applyAlignment="1">
      <alignment horizontal="right"/>
    </xf>
    <xf numFmtId="2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2" fontId="14" fillId="2" borderId="0" xfId="0" applyNumberFormat="1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3" fontId="0" fillId="6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3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4" xfId="0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7" fillId="0" borderId="0" xfId="0" applyFont="1"/>
    <xf numFmtId="0" fontId="14" fillId="7" borderId="0" xfId="0" applyFont="1" applyFill="1"/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/>
    </xf>
    <xf numFmtId="49" fontId="0" fillId="2" borderId="8" xfId="0" applyNumberFormat="1" applyFill="1" applyBorder="1" applyProtection="1">
      <protection locked="0"/>
    </xf>
    <xf numFmtId="0" fontId="0" fillId="0" borderId="0" xfId="0" applyAlignment="1">
      <alignment horizontal="right" indent="4"/>
    </xf>
    <xf numFmtId="49" fontId="0" fillId="2" borderId="2" xfId="0" applyNumberFormat="1" applyFill="1" applyBorder="1" applyAlignment="1" applyProtection="1">
      <alignment horizontal="right" indent="15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center" textRotation="90"/>
    </xf>
    <xf numFmtId="4" fontId="6" fillId="2" borderId="1" xfId="0" applyNumberFormat="1" applyFont="1" applyFill="1" applyBorder="1" applyAlignment="1">
      <alignment horizontal="center" textRotation="90" wrapText="1"/>
    </xf>
    <xf numFmtId="4" fontId="6" fillId="2" borderId="1" xfId="0" applyNumberFormat="1" applyFont="1" applyFill="1" applyBorder="1" applyAlignment="1">
      <alignment horizontal="center" textRotation="90"/>
    </xf>
    <xf numFmtId="4" fontId="11" fillId="3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textRotation="90" wrapText="1"/>
    </xf>
    <xf numFmtId="49" fontId="6" fillId="2" borderId="1" xfId="0" applyNumberFormat="1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21.png"/><Relationship Id="rId7" Type="http://schemas.openxmlformats.org/officeDocument/2006/relationships/image" Target="../media/image9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5.emf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4.emf"/><Relationship Id="rId6" Type="http://schemas.openxmlformats.org/officeDocument/2006/relationships/image" Target="../media/image8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3.emf"/><Relationship Id="rId10" Type="http://schemas.openxmlformats.org/officeDocument/2006/relationships/image" Target="../media/image11.png"/><Relationship Id="rId19" Type="http://schemas.microsoft.com/office/2007/relationships/hdphoto" Target="../media/hdphoto1.wdp"/><Relationship Id="rId4" Type="http://schemas.openxmlformats.org/officeDocument/2006/relationships/image" Target="../media/image6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2.png"/><Relationship Id="rId18" Type="http://schemas.openxmlformats.org/officeDocument/2006/relationships/image" Target="../media/image42.png"/><Relationship Id="rId3" Type="http://schemas.openxmlformats.org/officeDocument/2006/relationships/image" Target="../media/image29.emf"/><Relationship Id="rId7" Type="http://schemas.openxmlformats.org/officeDocument/2006/relationships/image" Target="../media/image33.png"/><Relationship Id="rId12" Type="http://schemas.openxmlformats.org/officeDocument/2006/relationships/image" Target="../media/image37.png"/><Relationship Id="rId17" Type="http://schemas.openxmlformats.org/officeDocument/2006/relationships/image" Target="../media/image41.jpeg"/><Relationship Id="rId2" Type="http://schemas.openxmlformats.org/officeDocument/2006/relationships/image" Target="../media/image5.emf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8.emf"/><Relationship Id="rId6" Type="http://schemas.openxmlformats.org/officeDocument/2006/relationships/image" Target="../media/image32.png"/><Relationship Id="rId11" Type="http://schemas.openxmlformats.org/officeDocument/2006/relationships/image" Target="../media/image1.png"/><Relationship Id="rId5" Type="http://schemas.openxmlformats.org/officeDocument/2006/relationships/image" Target="../media/image31.png"/><Relationship Id="rId15" Type="http://schemas.openxmlformats.org/officeDocument/2006/relationships/image" Target="../media/image39.png"/><Relationship Id="rId10" Type="http://schemas.openxmlformats.org/officeDocument/2006/relationships/image" Target="../media/image36.png"/><Relationship Id="rId19" Type="http://schemas.openxmlformats.org/officeDocument/2006/relationships/image" Target="../media/image43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1.png"/><Relationship Id="rId18" Type="http://schemas.openxmlformats.org/officeDocument/2006/relationships/image" Target="../media/image56.png"/><Relationship Id="rId3" Type="http://schemas.openxmlformats.org/officeDocument/2006/relationships/image" Target="../media/image5.emf"/><Relationship Id="rId21" Type="http://schemas.openxmlformats.org/officeDocument/2006/relationships/image" Target="../media/image59.png"/><Relationship Id="rId7" Type="http://schemas.openxmlformats.org/officeDocument/2006/relationships/image" Target="../media/image47.png"/><Relationship Id="rId12" Type="http://schemas.openxmlformats.org/officeDocument/2006/relationships/image" Target="../media/image50.png"/><Relationship Id="rId17" Type="http://schemas.openxmlformats.org/officeDocument/2006/relationships/image" Target="../media/image55.png"/><Relationship Id="rId25" Type="http://schemas.openxmlformats.org/officeDocument/2006/relationships/image" Target="../media/image62.png"/><Relationship Id="rId2" Type="http://schemas.openxmlformats.org/officeDocument/2006/relationships/image" Target="../media/image28.emf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1" Type="http://schemas.openxmlformats.org/officeDocument/2006/relationships/image" Target="../media/image45.png"/><Relationship Id="rId6" Type="http://schemas.openxmlformats.org/officeDocument/2006/relationships/image" Target="../media/image46.png"/><Relationship Id="rId11" Type="http://schemas.openxmlformats.org/officeDocument/2006/relationships/image" Target="../media/image2.png"/><Relationship Id="rId24" Type="http://schemas.openxmlformats.org/officeDocument/2006/relationships/image" Target="../media/image61.png"/><Relationship Id="rId5" Type="http://schemas.openxmlformats.org/officeDocument/2006/relationships/image" Target="../media/image30.png"/><Relationship Id="rId15" Type="http://schemas.openxmlformats.org/officeDocument/2006/relationships/image" Target="../media/image53.png"/><Relationship Id="rId23" Type="http://schemas.microsoft.com/office/2007/relationships/hdphoto" Target="../media/hdphoto2.wdp"/><Relationship Id="rId10" Type="http://schemas.openxmlformats.org/officeDocument/2006/relationships/image" Target="../media/image1.png"/><Relationship Id="rId19" Type="http://schemas.openxmlformats.org/officeDocument/2006/relationships/image" Target="../media/image57.png"/><Relationship Id="rId4" Type="http://schemas.openxmlformats.org/officeDocument/2006/relationships/image" Target="../media/image29.emf"/><Relationship Id="rId9" Type="http://schemas.openxmlformats.org/officeDocument/2006/relationships/image" Target="../media/image49.png"/><Relationship Id="rId14" Type="http://schemas.openxmlformats.org/officeDocument/2006/relationships/image" Target="../media/image52.png"/><Relationship Id="rId22" Type="http://schemas.openxmlformats.org/officeDocument/2006/relationships/image" Target="../media/image6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13" Type="http://schemas.openxmlformats.org/officeDocument/2006/relationships/image" Target="../media/image68.png"/><Relationship Id="rId18" Type="http://schemas.openxmlformats.org/officeDocument/2006/relationships/image" Target="../media/image73.jpeg"/><Relationship Id="rId3" Type="http://schemas.openxmlformats.org/officeDocument/2006/relationships/image" Target="../media/image5.emf"/><Relationship Id="rId21" Type="http://schemas.openxmlformats.org/officeDocument/2006/relationships/image" Target="../media/image75.png"/><Relationship Id="rId7" Type="http://schemas.openxmlformats.org/officeDocument/2006/relationships/image" Target="../media/image64.png"/><Relationship Id="rId12" Type="http://schemas.openxmlformats.org/officeDocument/2006/relationships/image" Target="../media/image67.png"/><Relationship Id="rId17" Type="http://schemas.openxmlformats.org/officeDocument/2006/relationships/image" Target="../media/image72.png"/><Relationship Id="rId2" Type="http://schemas.openxmlformats.org/officeDocument/2006/relationships/image" Target="../media/image28.emf"/><Relationship Id="rId16" Type="http://schemas.openxmlformats.org/officeDocument/2006/relationships/image" Target="../media/image71.png"/><Relationship Id="rId20" Type="http://schemas.openxmlformats.org/officeDocument/2006/relationships/image" Target="../media/image74.png"/><Relationship Id="rId1" Type="http://schemas.openxmlformats.org/officeDocument/2006/relationships/image" Target="../media/image45.png"/><Relationship Id="rId6" Type="http://schemas.openxmlformats.org/officeDocument/2006/relationships/image" Target="../media/image63.png"/><Relationship Id="rId11" Type="http://schemas.openxmlformats.org/officeDocument/2006/relationships/image" Target="../media/image2.png"/><Relationship Id="rId5" Type="http://schemas.openxmlformats.org/officeDocument/2006/relationships/image" Target="../media/image30.png"/><Relationship Id="rId15" Type="http://schemas.openxmlformats.org/officeDocument/2006/relationships/image" Target="../media/image70.png"/><Relationship Id="rId23" Type="http://schemas.openxmlformats.org/officeDocument/2006/relationships/image" Target="../media/image77.png"/><Relationship Id="rId10" Type="http://schemas.openxmlformats.org/officeDocument/2006/relationships/image" Target="../media/image1.png"/><Relationship Id="rId19" Type="http://schemas.openxmlformats.org/officeDocument/2006/relationships/image" Target="../media/image42.png"/><Relationship Id="rId4" Type="http://schemas.openxmlformats.org/officeDocument/2006/relationships/image" Target="../media/image29.emf"/><Relationship Id="rId9" Type="http://schemas.openxmlformats.org/officeDocument/2006/relationships/image" Target="../media/image66.png"/><Relationship Id="rId14" Type="http://schemas.openxmlformats.org/officeDocument/2006/relationships/image" Target="../media/image69.png"/><Relationship Id="rId22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61016" cy="690404"/>
        </a:xfrm>
        <a:prstGeom prst="rect">
          <a:avLst/>
        </a:prstGeom>
      </xdr:spPr>
    </xdr:pic>
    <xdr:clientData/>
  </xdr:twoCellAnchor>
  <xdr:twoCellAnchor editAs="oneCell">
    <xdr:from>
      <xdr:col>2</xdr:col>
      <xdr:colOff>1160689</xdr:colOff>
      <xdr:row>3</xdr:row>
      <xdr:rowOff>24493</xdr:rowOff>
    </xdr:from>
    <xdr:to>
      <xdr:col>2</xdr:col>
      <xdr:colOff>2295525</xdr:colOff>
      <xdr:row>7</xdr:row>
      <xdr:rowOff>179614</xdr:rowOff>
    </xdr:to>
    <xdr:pic>
      <xdr:nvPicPr>
        <xdr:cNvPr id="7" name="Grafik 6" descr="UP-Dose NIS Agro 70mm Gr.I mit Klappdeckel halogenfrei blau">
          <a:extLst>
            <a:ext uri="{FF2B5EF4-FFF2-40B4-BE49-F238E27FC236}">
              <a16:creationId xmlns:a16="http://schemas.microsoft.com/office/drawing/2014/main" id="{D7ECF1E8-1020-48E1-9FD4-42D06ACB2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889" y="1357993"/>
          <a:ext cx="1134836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273984</xdr:colOff>
      <xdr:row>12</xdr:row>
      <xdr:rowOff>121584</xdr:rowOff>
    </xdr:from>
    <xdr:to>
      <xdr:col>24</xdr:col>
      <xdr:colOff>1040321</xdr:colOff>
      <xdr:row>12</xdr:row>
      <xdr:rowOff>841584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308" y="73790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25</xdr:col>
      <xdr:colOff>235324</xdr:colOff>
      <xdr:row>12</xdr:row>
      <xdr:rowOff>44823</xdr:rowOff>
    </xdr:from>
    <xdr:to>
      <xdr:col>25</xdr:col>
      <xdr:colOff>858977</xdr:colOff>
      <xdr:row>12</xdr:row>
      <xdr:rowOff>851647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2263588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291353</xdr:colOff>
      <xdr:row>12</xdr:row>
      <xdr:rowOff>11206</xdr:rowOff>
    </xdr:from>
    <xdr:to>
      <xdr:col>26</xdr:col>
      <xdr:colOff>963706</xdr:colOff>
      <xdr:row>12</xdr:row>
      <xdr:rowOff>858371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294" y="2229971"/>
          <a:ext cx="672353" cy="8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89646</xdr:colOff>
      <xdr:row>12</xdr:row>
      <xdr:rowOff>123265</xdr:rowOff>
    </xdr:from>
    <xdr:to>
      <xdr:col>4</xdr:col>
      <xdr:colOff>1193633</xdr:colOff>
      <xdr:row>12</xdr:row>
      <xdr:rowOff>795618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7058" y="2342030"/>
          <a:ext cx="1103987" cy="67235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134473</xdr:colOff>
      <xdr:row>12</xdr:row>
      <xdr:rowOff>64895</xdr:rowOff>
    </xdr:from>
    <xdr:to>
      <xdr:col>8</xdr:col>
      <xdr:colOff>1098177</xdr:colOff>
      <xdr:row>12</xdr:row>
      <xdr:rowOff>851647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61297" y="228366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12</xdr:row>
      <xdr:rowOff>47626</xdr:rowOff>
    </xdr:from>
    <xdr:to>
      <xdr:col>12</xdr:col>
      <xdr:colOff>952500</xdr:colOff>
      <xdr:row>12</xdr:row>
      <xdr:rowOff>856252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06225" y="2266951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180976</xdr:colOff>
      <xdr:row>12</xdr:row>
      <xdr:rowOff>38101</xdr:rowOff>
    </xdr:from>
    <xdr:to>
      <xdr:col>13</xdr:col>
      <xdr:colOff>1038225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1" y="2257426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11</xdr:col>
      <xdr:colOff>54430</xdr:colOff>
      <xdr:row>12</xdr:row>
      <xdr:rowOff>81643</xdr:rowOff>
    </xdr:from>
    <xdr:to>
      <xdr:col>11</xdr:col>
      <xdr:colOff>1000358</xdr:colOff>
      <xdr:row>12</xdr:row>
      <xdr:rowOff>802822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1921B8C-E576-458E-B10F-4B12E848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2359" y="2503714"/>
          <a:ext cx="945928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66261</xdr:colOff>
      <xdr:row>12</xdr:row>
      <xdr:rowOff>41414</xdr:rowOff>
    </xdr:from>
    <xdr:to>
      <xdr:col>9</xdr:col>
      <xdr:colOff>1159566</xdr:colOff>
      <xdr:row>12</xdr:row>
      <xdr:rowOff>861392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349D684-74EF-48A1-83CC-48EB244B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63261" y="2451653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10</xdr:col>
      <xdr:colOff>88374</xdr:colOff>
      <xdr:row>12</xdr:row>
      <xdr:rowOff>41414</xdr:rowOff>
    </xdr:from>
    <xdr:to>
      <xdr:col>10</xdr:col>
      <xdr:colOff>1126435</xdr:colOff>
      <xdr:row>12</xdr:row>
      <xdr:rowOff>838236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B9E2B1E2-080D-4866-8B94-D1F40333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436048" y="2451653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27</xdr:col>
      <xdr:colOff>82924</xdr:colOff>
      <xdr:row>12</xdr:row>
      <xdr:rowOff>194167</xdr:rowOff>
    </xdr:from>
    <xdr:to>
      <xdr:col>28</xdr:col>
      <xdr:colOff>3054</xdr:colOff>
      <xdr:row>12</xdr:row>
      <xdr:rowOff>831276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1476304-DE68-4EAE-93F5-6AEBC310A6CC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585" b="97073" l="8676" r="89498">
                      <a14:foregroundMark x1="8676" y1="79512" x2="23288" y2="89512"/>
                      <a14:foregroundMark x1="23288" y1="89512" x2="42922" y2="95854"/>
                      <a14:foregroundMark x1="42922" y1="95854" x2="63470" y2="89512"/>
                      <a14:foregroundMark x1="63470" y1="89512" x2="91781" y2="13171"/>
                      <a14:foregroundMark x1="71525" y1="7291" x2="70776" y2="7073"/>
                      <a14:foregroundMark x1="91781" y1="13171" x2="72401" y2="7545"/>
                      <a14:foregroundMark x1="63733" y1="7736" x2="47489" y2="9268"/>
                      <a14:foregroundMark x1="70776" y1="7073" x2="70083" y2="7138"/>
                      <a14:foregroundMark x1="47489" y1="9268" x2="28311" y2="17561"/>
                      <a14:foregroundMark x1="28311" y1="17561" x2="9132" y2="80732"/>
                      <a14:foregroundMark x1="34247" y1="57073" x2="55251" y2="48049"/>
                      <a14:foregroundMark x1="55251" y1="48049" x2="37900" y2="57805"/>
                      <a14:foregroundMark x1="37900" y1="57805" x2="57078" y2="61463"/>
                      <a14:foregroundMark x1="69406" y1="46585" x2="52511" y2="71220"/>
                      <a14:foregroundMark x1="52511" y1="71220" x2="30594" y2="66341"/>
                      <a14:foregroundMark x1="30594" y1="66341" x2="30594" y2="53659"/>
                      <a14:foregroundMark x1="30594" y1="53659" x2="43379" y2="41707"/>
                      <a14:foregroundMark x1="43379" y1="41707" x2="65753" y2="44634"/>
                      <a14:foregroundMark x1="65753" y1="44634" x2="69406" y2="49512"/>
                      <a14:foregroundMark x1="42922" y1="66829" x2="51142" y2="64146"/>
                      <a14:foregroundMark x1="45205" y1="59268" x2="45662" y2="59268"/>
                      <a14:foregroundMark x1="40639" y1="61951" x2="41553" y2="58293"/>
                      <a14:foregroundMark x1="44292" y1="51951" x2="46119" y2="42195"/>
                      <a14:foregroundMark x1="49772" y1="7805" x2="58410" y2="7176"/>
                      <a14:foregroundMark x1="5936" y1="80244" x2="19178" y2="90244"/>
                      <a14:foregroundMark x1="19178" y1="90244" x2="40183" y2="94878"/>
                      <a14:foregroundMark x1="40183" y1="94878" x2="63470" y2="92927"/>
                      <a14:foregroundMark x1="63470" y1="92927" x2="65297" y2="87805"/>
                      <a14:foregroundMark x1="39726" y1="97073" x2="60731" y2="92439"/>
                      <a14:backgroundMark x1="67123" y1="7317" x2="64840" y2="8049"/>
                      <a14:backgroundMark x1="64840" y1="6585" x2="64384" y2="7805"/>
                      <a14:backgroundMark x1="64384" y1="6585" x2="63470" y2="75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6877816" y="2337957"/>
          <a:ext cx="637109" cy="1163983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163287</xdr:colOff>
      <xdr:row>12</xdr:row>
      <xdr:rowOff>68037</xdr:rowOff>
    </xdr:from>
    <xdr:to>
      <xdr:col>14</xdr:col>
      <xdr:colOff>993321</xdr:colOff>
      <xdr:row>12</xdr:row>
      <xdr:rowOff>824524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BA9580D-E9A9-20B3-2C42-D30F2C2F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546787" y="2490108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12</xdr:row>
      <xdr:rowOff>54428</xdr:rowOff>
    </xdr:from>
    <xdr:to>
      <xdr:col>16</xdr:col>
      <xdr:colOff>1020534</xdr:colOff>
      <xdr:row>12</xdr:row>
      <xdr:rowOff>810915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75B6E0E-C7B2-47CA-BD46-A0DF3F0C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29571" y="2476499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17</xdr:col>
      <xdr:colOff>217715</xdr:colOff>
      <xdr:row>12</xdr:row>
      <xdr:rowOff>27214</xdr:rowOff>
    </xdr:from>
    <xdr:to>
      <xdr:col>17</xdr:col>
      <xdr:colOff>1115787</xdr:colOff>
      <xdr:row>12</xdr:row>
      <xdr:rowOff>861643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BC338299-90CE-EE5C-A4CA-839F7502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356786" y="2449285"/>
          <a:ext cx="898072" cy="834429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136073</xdr:colOff>
      <xdr:row>12</xdr:row>
      <xdr:rowOff>40822</xdr:rowOff>
    </xdr:from>
    <xdr:to>
      <xdr:col>18</xdr:col>
      <xdr:colOff>1006929</xdr:colOff>
      <xdr:row>12</xdr:row>
      <xdr:rowOff>831850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7E2CC46-3505-6DFF-7E6B-5664422A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527002" y="2462893"/>
          <a:ext cx="870856" cy="791028"/>
        </a:xfrm>
        <a:prstGeom prst="rect">
          <a:avLst/>
        </a:prstGeom>
      </xdr:spPr>
    </xdr:pic>
    <xdr:clientData/>
  </xdr:twoCellAnchor>
  <xdr:twoCellAnchor editAs="oneCell">
    <xdr:from>
      <xdr:col>15</xdr:col>
      <xdr:colOff>204107</xdr:colOff>
      <xdr:row>12</xdr:row>
      <xdr:rowOff>68036</xdr:rowOff>
    </xdr:from>
    <xdr:to>
      <xdr:col>15</xdr:col>
      <xdr:colOff>1034141</xdr:colOff>
      <xdr:row>12</xdr:row>
      <xdr:rowOff>824523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1361D24-3AC3-471C-92CE-E837BFA5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39464" y="2490107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22</xdr:col>
      <xdr:colOff>157334</xdr:colOff>
      <xdr:row>12</xdr:row>
      <xdr:rowOff>23811</xdr:rowOff>
    </xdr:from>
    <xdr:to>
      <xdr:col>22</xdr:col>
      <xdr:colOff>1096226</xdr:colOff>
      <xdr:row>12</xdr:row>
      <xdr:rowOff>865348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3CBEC7E-E242-B024-35BD-07213EB7D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7"/>
        <a:stretch/>
      </xdr:blipFill>
      <xdr:spPr bwMode="auto">
        <a:xfrm>
          <a:off x="26755897" y="2434827"/>
          <a:ext cx="938892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246531</xdr:colOff>
      <xdr:row>12</xdr:row>
      <xdr:rowOff>11207</xdr:rowOff>
    </xdr:from>
    <xdr:to>
      <xdr:col>23</xdr:col>
      <xdr:colOff>930089</xdr:colOff>
      <xdr:row>12</xdr:row>
      <xdr:rowOff>819049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FC7961DD-5B92-2BFF-7089-91416FE8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981090" y="2420472"/>
          <a:ext cx="683558" cy="807842"/>
        </a:xfrm>
        <a:prstGeom prst="rect">
          <a:avLst/>
        </a:prstGeom>
      </xdr:spPr>
    </xdr:pic>
    <xdr:clientData/>
  </xdr:twoCellAnchor>
  <xdr:twoCellAnchor editAs="oneCell">
    <xdr:from>
      <xdr:col>28</xdr:col>
      <xdr:colOff>179294</xdr:colOff>
      <xdr:row>12</xdr:row>
      <xdr:rowOff>22411</xdr:rowOff>
    </xdr:from>
    <xdr:to>
      <xdr:col>28</xdr:col>
      <xdr:colOff>977601</xdr:colOff>
      <xdr:row>12</xdr:row>
      <xdr:rowOff>862734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583EAC13-0FF6-DBF0-E498-56E9A556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133118" y="2431676"/>
          <a:ext cx="798307" cy="840323"/>
        </a:xfrm>
        <a:prstGeom prst="rect">
          <a:avLst/>
        </a:prstGeom>
      </xdr:spPr>
    </xdr:pic>
    <xdr:clientData/>
  </xdr:twoCellAnchor>
  <xdr:twoCellAnchor editAs="oneCell">
    <xdr:from>
      <xdr:col>29</xdr:col>
      <xdr:colOff>100854</xdr:colOff>
      <xdr:row>12</xdr:row>
      <xdr:rowOff>54880</xdr:rowOff>
    </xdr:from>
    <xdr:to>
      <xdr:col>29</xdr:col>
      <xdr:colOff>1030942</xdr:colOff>
      <xdr:row>12</xdr:row>
      <xdr:rowOff>818029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EBF4213-163F-E1C5-49B5-CF165212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298530" y="2464145"/>
          <a:ext cx="930088" cy="763149"/>
        </a:xfrm>
        <a:prstGeom prst="rect">
          <a:avLst/>
        </a:prstGeom>
      </xdr:spPr>
    </xdr:pic>
    <xdr:clientData/>
  </xdr:twoCellAnchor>
  <xdr:twoCellAnchor editAs="oneCell">
    <xdr:from>
      <xdr:col>19</xdr:col>
      <xdr:colOff>67235</xdr:colOff>
      <xdr:row>12</xdr:row>
      <xdr:rowOff>44823</xdr:rowOff>
    </xdr:from>
    <xdr:to>
      <xdr:col>19</xdr:col>
      <xdr:colOff>1114854</xdr:colOff>
      <xdr:row>12</xdr:row>
      <xdr:rowOff>835299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E88E12FB-9B49-D9D0-BBD8-072D67C9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557941" y="2454088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89647</xdr:colOff>
      <xdr:row>12</xdr:row>
      <xdr:rowOff>56029</xdr:rowOff>
    </xdr:from>
    <xdr:to>
      <xdr:col>20</xdr:col>
      <xdr:colOff>1137266</xdr:colOff>
      <xdr:row>12</xdr:row>
      <xdr:rowOff>846505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2326469A-1E25-67DD-F597-127DB55D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7824206" y="2465294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12</xdr:row>
      <xdr:rowOff>56030</xdr:rowOff>
    </xdr:from>
    <xdr:to>
      <xdr:col>21</xdr:col>
      <xdr:colOff>1070031</xdr:colOff>
      <xdr:row>12</xdr:row>
      <xdr:rowOff>846506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7725CBE-417C-8958-A9DB-9D5E8116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000824" y="2465295"/>
          <a:ext cx="1047619" cy="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11</xdr:row>
      <xdr:rowOff>81243</xdr:rowOff>
    </xdr:from>
    <xdr:to>
      <xdr:col>20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319368</xdr:colOff>
      <xdr:row>11</xdr:row>
      <xdr:rowOff>138953</xdr:rowOff>
    </xdr:from>
    <xdr:to>
      <xdr:col>19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11</xdr:row>
      <xdr:rowOff>69948</xdr:rowOff>
    </xdr:from>
    <xdr:to>
      <xdr:col>20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11</xdr:row>
      <xdr:rowOff>152400</xdr:rowOff>
    </xdr:from>
    <xdr:to>
      <xdr:col>7</xdr:col>
      <xdr:colOff>1100794</xdr:colOff>
      <xdr:row>11</xdr:row>
      <xdr:rowOff>723900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2975" y="1228725"/>
          <a:ext cx="986494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</xdr:row>
      <xdr:rowOff>66675</xdr:rowOff>
    </xdr:from>
    <xdr:to>
      <xdr:col>6</xdr:col>
      <xdr:colOff>1254732</xdr:colOff>
      <xdr:row>11</xdr:row>
      <xdr:rowOff>786675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7100" y="1143000"/>
          <a:ext cx="1102332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11</xdr:row>
      <xdr:rowOff>54348</xdr:rowOff>
    </xdr:from>
    <xdr:to>
      <xdr:col>5</xdr:col>
      <xdr:colOff>979939</xdr:colOff>
      <xdr:row>11</xdr:row>
      <xdr:rowOff>838373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2083173"/>
          <a:ext cx="837064" cy="784025"/>
        </a:xfrm>
        <a:prstGeom prst="rect">
          <a:avLst/>
        </a:prstGeom>
      </xdr:spPr>
    </xdr:pic>
    <xdr:clientData/>
  </xdr:twoCellAnchor>
  <xdr:oneCellAnchor>
    <xdr:from>
      <xdr:col>11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246531</xdr:colOff>
      <xdr:row>11</xdr:row>
      <xdr:rowOff>65284</xdr:rowOff>
    </xdr:from>
    <xdr:to>
      <xdr:col>15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15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19</xdr:col>
      <xdr:colOff>201707</xdr:colOff>
      <xdr:row>11</xdr:row>
      <xdr:rowOff>47372</xdr:rowOff>
    </xdr:from>
    <xdr:to>
      <xdr:col>19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17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201707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19913" y="2075637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11</xdr:row>
      <xdr:rowOff>85725</xdr:rowOff>
    </xdr:from>
    <xdr:to>
      <xdr:col>4</xdr:col>
      <xdr:colOff>968523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53225" y="2114550"/>
          <a:ext cx="806598" cy="752475"/>
        </a:xfrm>
        <a:prstGeom prst="rect">
          <a:avLst/>
        </a:prstGeom>
      </xdr:spPr>
    </xdr:pic>
    <xdr:clientData/>
  </xdr:twoCellAnchor>
  <xdr:oneCellAnchor>
    <xdr:from>
      <xdr:col>16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13</xdr:col>
      <xdr:colOff>136072</xdr:colOff>
      <xdr:row>11</xdr:row>
      <xdr:rowOff>54428</xdr:rowOff>
    </xdr:from>
    <xdr:to>
      <xdr:col>13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3" name="Grafik 75">
          <a:extLst>
            <a:ext uri="{FF2B5EF4-FFF2-40B4-BE49-F238E27FC236}">
              <a16:creationId xmlns:a16="http://schemas.microsoft.com/office/drawing/2014/main" id="{3F127A7C-8CAB-477C-8FFE-7C87FB9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4" y="2313214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149679</xdr:colOff>
      <xdr:row>11</xdr:row>
      <xdr:rowOff>95250</xdr:rowOff>
    </xdr:from>
    <xdr:to>
      <xdr:col>12</xdr:col>
      <xdr:colOff>1143001</xdr:colOff>
      <xdr:row>11</xdr:row>
      <xdr:rowOff>855141</xdr:rowOff>
    </xdr:to>
    <xdr:pic>
      <xdr:nvPicPr>
        <xdr:cNvPr id="45" name="Grafik 75">
          <a:extLst>
            <a:ext uri="{FF2B5EF4-FFF2-40B4-BE49-F238E27FC236}">
              <a16:creationId xmlns:a16="http://schemas.microsoft.com/office/drawing/2014/main" id="{55033AF9-0745-4947-9341-582A6928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1929" y="2326821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163286</xdr:colOff>
      <xdr:row>11</xdr:row>
      <xdr:rowOff>27214</xdr:rowOff>
    </xdr:from>
    <xdr:ext cx="918882" cy="816354"/>
    <xdr:pic>
      <xdr:nvPicPr>
        <xdr:cNvPr id="46" name="Grafik 45">
          <a:extLst>
            <a:ext uri="{FF2B5EF4-FFF2-40B4-BE49-F238E27FC236}">
              <a16:creationId xmlns:a16="http://schemas.microsoft.com/office/drawing/2014/main" id="{AE93B1AF-B7AD-4830-81C2-DF4D26ED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66679" y="2258785"/>
          <a:ext cx="918882" cy="816354"/>
        </a:xfrm>
        <a:prstGeom prst="rect">
          <a:avLst/>
        </a:prstGeom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47" name="Grafik 46">
          <a:extLst>
            <a:ext uri="{FF2B5EF4-FFF2-40B4-BE49-F238E27FC236}">
              <a16:creationId xmlns:a16="http://schemas.microsoft.com/office/drawing/2014/main" id="{59C2AEE5-BC2C-4FE5-A4A9-F7A11DF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02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34637</xdr:colOff>
      <xdr:row>11</xdr:row>
      <xdr:rowOff>121228</xdr:rowOff>
    </xdr:from>
    <xdr:to>
      <xdr:col>9</xdr:col>
      <xdr:colOff>1208130</xdr:colOff>
      <xdr:row>11</xdr:row>
      <xdr:rowOff>841228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10C4A7DA-0C0C-4D5D-8062-3564FB85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19364" y="233795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155864</xdr:colOff>
      <xdr:row>11</xdr:row>
      <xdr:rowOff>34636</xdr:rowOff>
    </xdr:from>
    <xdr:to>
      <xdr:col>14</xdr:col>
      <xdr:colOff>1028517</xdr:colOff>
      <xdr:row>11</xdr:row>
      <xdr:rowOff>848591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5001A72-E2E9-45BE-8B70-15371E267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28228" y="2251363"/>
          <a:ext cx="872653" cy="813955"/>
        </a:xfrm>
        <a:prstGeom prst="rect">
          <a:avLst/>
        </a:prstGeom>
      </xdr:spPr>
    </xdr:pic>
    <xdr:clientData/>
  </xdr:twoCellAnchor>
  <xdr:oneCellAnchor>
    <xdr:from>
      <xdr:col>10</xdr:col>
      <xdr:colOff>273984</xdr:colOff>
      <xdr:row>11</xdr:row>
      <xdr:rowOff>121584</xdr:rowOff>
    </xdr:from>
    <xdr:ext cx="4337" cy="765028"/>
    <xdr:pic>
      <xdr:nvPicPr>
        <xdr:cNvPr id="32" name="Grafik 31">
          <a:extLst>
            <a:ext uri="{FF2B5EF4-FFF2-40B4-BE49-F238E27FC236}">
              <a16:creationId xmlns:a16="http://schemas.microsoft.com/office/drawing/2014/main" id="{9BB1BF83-E042-44EB-9F77-19082110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5460" y="2337889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280147</xdr:colOff>
      <xdr:row>11</xdr:row>
      <xdr:rowOff>56029</xdr:rowOff>
    </xdr:from>
    <xdr:to>
      <xdr:col>10</xdr:col>
      <xdr:colOff>907041</xdr:colOff>
      <xdr:row>11</xdr:row>
      <xdr:rowOff>862852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B79E99C-3DDA-4A5D-8635-DBB0A0C0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601265" y="2274794"/>
          <a:ext cx="626894" cy="806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12</xdr:row>
      <xdr:rowOff>69948</xdr:rowOff>
    </xdr:from>
    <xdr:to>
      <xdr:col>23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6032" y="2642507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903374" y="26109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1253034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1252479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380247" y="2431677"/>
          <a:ext cx="1203340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twoCellAnchor editAs="oneCell">
    <xdr:from>
      <xdr:col>23</xdr:col>
      <xdr:colOff>272143</xdr:colOff>
      <xdr:row>12</xdr:row>
      <xdr:rowOff>108858</xdr:rowOff>
    </xdr:from>
    <xdr:to>
      <xdr:col>23</xdr:col>
      <xdr:colOff>1195169</xdr:colOff>
      <xdr:row>12</xdr:row>
      <xdr:rowOff>816430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A697F06-4B31-47B7-AD55-C292FF6F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854072" y="2694215"/>
          <a:ext cx="923026" cy="707572"/>
        </a:xfrm>
        <a:prstGeom prst="rect">
          <a:avLst/>
        </a:prstGeom>
      </xdr:spPr>
    </xdr:pic>
    <xdr:clientData/>
  </xdr:twoCellAnchor>
  <xdr:twoCellAnchor editAs="oneCell">
    <xdr:from>
      <xdr:col>22</xdr:col>
      <xdr:colOff>108312</xdr:colOff>
      <xdr:row>12</xdr:row>
      <xdr:rowOff>150223</xdr:rowOff>
    </xdr:from>
    <xdr:to>
      <xdr:col>22</xdr:col>
      <xdr:colOff>1211035</xdr:colOff>
      <xdr:row>12</xdr:row>
      <xdr:rowOff>789215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4AC7933-46F8-423D-9EE6-54363611AA9B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789" b="94085" l="3543" r="93307">
                      <a14:foregroundMark x1="6693" y1="94085" x2="6693" y2="94085"/>
                      <a14:foregroundMark x1="5118" y1="89014" x2="5118" y2="89014"/>
                      <a14:foregroundMark x1="9449" y1="37746" x2="9449" y2="37746"/>
                      <a14:foregroundMark x1="11417" y1="4789" x2="11417" y2="4789"/>
                      <a14:foregroundMark x1="26378" y1="84507" x2="26378" y2="84507"/>
                      <a14:foregroundMark x1="50394" y1="87606" x2="50394" y2="87606"/>
                      <a14:foregroundMark x1="67323" y1="87887" x2="67323" y2="87887"/>
                      <a14:foregroundMark x1="87795" y1="82817" x2="65354" y2="87606"/>
                      <a14:foregroundMark x1="65354" y1="87606" x2="17717" y2="86761"/>
                      <a14:foregroundMark x1="85433" y1="86761" x2="45276" y2="90704"/>
                      <a14:foregroundMark x1="14485" y1="88226" x2="13780" y2="88169"/>
                      <a14:foregroundMark x1="45276" y1="90704" x2="17063" y2="88434"/>
                      <a14:foregroundMark x1="90157" y1="82535" x2="85433" y2="71268"/>
                      <a14:foregroundMark x1="92913" y1="80000" x2="84252" y2="73239"/>
                      <a14:foregroundMark x1="4331" y1="90423" x2="3937" y2="53521"/>
                      <a14:foregroundMark x1="3937" y1="53521" x2="10630" y2="8451"/>
                      <a14:foregroundMark x1="10630" y1="8451" x2="12944" y2="55637"/>
                      <a14:foregroundMark x1="85827" y1="89577" x2="23228" y2="89014"/>
                      <a14:foregroundMark x1="85827" y1="90704" x2="72047" y2="90423"/>
                      <a14:foregroundMark x1="93307" y1="79437" x2="86220" y2="70704"/>
                      <a14:foregroundMark x1="39370" y1="90141" x2="19291" y2="89577"/>
                      <a14:foregroundMark x1="37008" y1="90704" x2="19205" y2="89144"/>
                      <a14:backgroundMark x1="14961" y1="89296" x2="14961" y2="88169"/>
                      <a14:backgroundMark x1="14567" y1="87606" x2="14173" y2="88169"/>
                      <a14:backgroundMark x1="21654" y1="57746" x2="14173" y2="61408"/>
                      <a14:backgroundMark x1="12598" y1="56056" x2="15748" y2="55775"/>
                      <a14:backgroundMark x1="29134" y1="58028" x2="69685" y2="58310"/>
                      <a14:backgroundMark x1="69685" y1="58310" x2="77559" y2="515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8670249" y="2503714"/>
          <a:ext cx="638992" cy="1102723"/>
        </a:xfrm>
        <a:prstGeom prst="rect">
          <a:avLst/>
        </a:prstGeom>
      </xdr:spPr>
    </xdr:pic>
    <xdr:clientData/>
  </xdr:twoCellAnchor>
  <xdr:twoCellAnchor editAs="oneCell">
    <xdr:from>
      <xdr:col>21</xdr:col>
      <xdr:colOff>54429</xdr:colOff>
      <xdr:row>12</xdr:row>
      <xdr:rowOff>95249</xdr:rowOff>
    </xdr:from>
    <xdr:to>
      <xdr:col>22</xdr:col>
      <xdr:colOff>104</xdr:colOff>
      <xdr:row>12</xdr:row>
      <xdr:rowOff>748392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4897F9E-777F-8111-112E-3376237E4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7336" t="17857" r="12340" b="9244"/>
        <a:stretch/>
      </xdr:blipFill>
      <xdr:spPr bwMode="auto">
        <a:xfrm>
          <a:off x="29037643" y="2680606"/>
          <a:ext cx="1192584" cy="653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54430</xdr:colOff>
      <xdr:row>12</xdr:row>
      <xdr:rowOff>142139</xdr:rowOff>
    </xdr:from>
    <xdr:to>
      <xdr:col>20</xdr:col>
      <xdr:colOff>1183999</xdr:colOff>
      <xdr:row>12</xdr:row>
      <xdr:rowOff>762000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2B62351C-FE66-BF1D-30D4-4BA9C1B0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44966" y="2727496"/>
          <a:ext cx="1129569" cy="6198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81243</xdr:rowOff>
    </xdr:from>
    <xdr:to>
      <xdr:col>22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121584</xdr:rowOff>
    </xdr:from>
    <xdr:to>
      <xdr:col>22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138953</xdr:rowOff>
    </xdr:from>
    <xdr:to>
      <xdr:col>22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230281</xdr:colOff>
      <xdr:row>11</xdr:row>
      <xdr:rowOff>101974</xdr:rowOff>
    </xdr:from>
    <xdr:to>
      <xdr:col>12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268381</xdr:colOff>
      <xdr:row>11</xdr:row>
      <xdr:rowOff>90768</xdr:rowOff>
    </xdr:from>
    <xdr:to>
      <xdr:col>14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69948</xdr:rowOff>
    </xdr:from>
    <xdr:to>
      <xdr:col>22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11</xdr:row>
      <xdr:rowOff>76200</xdr:rowOff>
    </xdr:from>
    <xdr:to>
      <xdr:col>15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63719</xdr:colOff>
      <xdr:row>11</xdr:row>
      <xdr:rowOff>98206</xdr:rowOff>
    </xdr:from>
    <xdr:to>
      <xdr:col>12</xdr:col>
      <xdr:colOff>1117837</xdr:colOff>
      <xdr:row>11</xdr:row>
      <xdr:rowOff>818206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47581" y="2318516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11</xdr:row>
      <xdr:rowOff>76200</xdr:rowOff>
    </xdr:from>
    <xdr:to>
      <xdr:col>15</xdr:col>
      <xdr:colOff>1037481</xdr:colOff>
      <xdr:row>11</xdr:row>
      <xdr:rowOff>796200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9325" y="1152525"/>
          <a:ext cx="875556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235218</xdr:colOff>
      <xdr:row>11</xdr:row>
      <xdr:rowOff>45890</xdr:rowOff>
    </xdr:from>
    <xdr:to>
      <xdr:col>14</xdr:col>
      <xdr:colOff>1044843</xdr:colOff>
      <xdr:row>11</xdr:row>
      <xdr:rowOff>860769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67184" y="2266200"/>
          <a:ext cx="809625" cy="814879"/>
        </a:xfrm>
        <a:prstGeom prst="rect">
          <a:avLst/>
        </a:prstGeom>
      </xdr:spPr>
    </xdr:pic>
    <xdr:clientData/>
  </xdr:twoCellAnchor>
  <xdr:oneCellAnchor>
    <xdr:from>
      <xdr:col>21</xdr:col>
      <xdr:colOff>371475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121584</xdr:rowOff>
    </xdr:from>
    <xdr:to>
      <xdr:col>22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6</xdr:col>
      <xdr:colOff>168089</xdr:colOff>
      <xdr:row>11</xdr:row>
      <xdr:rowOff>112059</xdr:rowOff>
    </xdr:from>
    <xdr:to>
      <xdr:col>6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11</xdr:row>
      <xdr:rowOff>134471</xdr:rowOff>
    </xdr:from>
    <xdr:to>
      <xdr:col>7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11</xdr:row>
      <xdr:rowOff>33619</xdr:rowOff>
    </xdr:from>
    <xdr:to>
      <xdr:col>10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11</xdr:col>
      <xdr:colOff>214845</xdr:colOff>
      <xdr:row>11</xdr:row>
      <xdr:rowOff>69942</xdr:rowOff>
    </xdr:from>
    <xdr:to>
      <xdr:col>11</xdr:col>
      <xdr:colOff>954433</xdr:colOff>
      <xdr:row>11</xdr:row>
      <xdr:rowOff>796083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50604" y="2290252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twoCellAnchor editAs="oneCell">
    <xdr:from>
      <xdr:col>19</xdr:col>
      <xdr:colOff>106307</xdr:colOff>
      <xdr:row>11</xdr:row>
      <xdr:rowOff>33617</xdr:rowOff>
    </xdr:from>
    <xdr:to>
      <xdr:col>19</xdr:col>
      <xdr:colOff>1117471</xdr:colOff>
      <xdr:row>11</xdr:row>
      <xdr:rowOff>818028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23A0CCA-4F00-4BAF-BF11-23E31AD1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81513" y="2252382"/>
          <a:ext cx="1011164" cy="784411"/>
        </a:xfrm>
        <a:prstGeom prst="rect">
          <a:avLst/>
        </a:prstGeom>
      </xdr:spPr>
    </xdr:pic>
    <xdr:clientData/>
  </xdr:twoCellAnchor>
  <xdr:oneCellAnchor>
    <xdr:from>
      <xdr:col>8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9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twoCellAnchor editAs="oneCell">
    <xdr:from>
      <xdr:col>20</xdr:col>
      <xdr:colOff>217713</xdr:colOff>
      <xdr:row>11</xdr:row>
      <xdr:rowOff>54431</xdr:rowOff>
    </xdr:from>
    <xdr:to>
      <xdr:col>20</xdr:col>
      <xdr:colOff>1006928</xdr:colOff>
      <xdr:row>11</xdr:row>
      <xdr:rowOff>868051</xdr:rowOff>
    </xdr:to>
    <xdr:pic>
      <xdr:nvPicPr>
        <xdr:cNvPr id="89" name="Grafik 1">
          <a:extLst>
            <a:ext uri="{FF2B5EF4-FFF2-40B4-BE49-F238E27FC236}">
              <a16:creationId xmlns:a16="http://schemas.microsoft.com/office/drawing/2014/main" id="{A21086D8-4075-4CF2-BCBA-DEA52A7F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3" y="2286002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519473</xdr:colOff>
      <xdr:row>11</xdr:row>
      <xdr:rowOff>49626</xdr:rowOff>
    </xdr:from>
    <xdr:to>
      <xdr:col>21</xdr:col>
      <xdr:colOff>1036544</xdr:colOff>
      <xdr:row>11</xdr:row>
      <xdr:rowOff>858033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3161EF13-8404-4CFD-B743-3FE23680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0885" y="2268391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319368</xdr:colOff>
      <xdr:row>11</xdr:row>
      <xdr:rowOff>138953</xdr:rowOff>
    </xdr:from>
    <xdr:to>
      <xdr:col>14</xdr:col>
      <xdr:colOff>323705</xdr:colOff>
      <xdr:row>11</xdr:row>
      <xdr:rowOff>188841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9E9A9041-51CB-4B33-8AE7-3A14E38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193" y="2710703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81643</xdr:colOff>
      <xdr:row>11</xdr:row>
      <xdr:rowOff>40821</xdr:rowOff>
    </xdr:from>
    <xdr:to>
      <xdr:col>5</xdr:col>
      <xdr:colOff>1074965</xdr:colOff>
      <xdr:row>11</xdr:row>
      <xdr:rowOff>800712</xdr:rowOff>
    </xdr:to>
    <xdr:pic>
      <xdr:nvPicPr>
        <xdr:cNvPr id="94" name="Grafik 75">
          <a:extLst>
            <a:ext uri="{FF2B5EF4-FFF2-40B4-BE49-F238E27FC236}">
              <a16:creationId xmlns:a16="http://schemas.microsoft.com/office/drawing/2014/main" id="{DB57D393-14B0-4962-B1F7-EEA2A1F6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2272392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258536</xdr:colOff>
      <xdr:row>11</xdr:row>
      <xdr:rowOff>176894</xdr:rowOff>
    </xdr:from>
    <xdr:to>
      <xdr:col>13</xdr:col>
      <xdr:colOff>1020536</xdr:colOff>
      <xdr:row>11</xdr:row>
      <xdr:rowOff>768173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7FD2735-F39B-4899-B2EA-A5AAC773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838965" y="2408465"/>
          <a:ext cx="762000" cy="591279"/>
        </a:xfrm>
        <a:prstGeom prst="rect">
          <a:avLst/>
        </a:prstGeom>
      </xdr:spPr>
    </xdr:pic>
    <xdr:clientData/>
  </xdr:twoCellAnchor>
  <xdr:twoCellAnchor editAs="oneCell">
    <xdr:from>
      <xdr:col>16</xdr:col>
      <xdr:colOff>217716</xdr:colOff>
      <xdr:row>11</xdr:row>
      <xdr:rowOff>27216</xdr:rowOff>
    </xdr:from>
    <xdr:to>
      <xdr:col>16</xdr:col>
      <xdr:colOff>1006929</xdr:colOff>
      <xdr:row>11</xdr:row>
      <xdr:rowOff>816429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C30F955-DC4A-94C6-D909-46EFA2F5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853073" y="2258787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163285</xdr:colOff>
      <xdr:row>11</xdr:row>
      <xdr:rowOff>54428</xdr:rowOff>
    </xdr:from>
    <xdr:to>
      <xdr:col>17</xdr:col>
      <xdr:colOff>952498</xdr:colOff>
      <xdr:row>11</xdr:row>
      <xdr:rowOff>843641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C004641-324D-481C-83F5-05AB50F0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118535" y="2285999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217714</xdr:colOff>
      <xdr:row>11</xdr:row>
      <xdr:rowOff>27215</xdr:rowOff>
    </xdr:from>
    <xdr:to>
      <xdr:col>18</xdr:col>
      <xdr:colOff>1047750</xdr:colOff>
      <xdr:row>11</xdr:row>
      <xdr:rowOff>848326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8E1C6CDD-B049-5A8F-540A-7AF8B098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492857" y="2258786"/>
          <a:ext cx="830036" cy="821111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168088</xdr:colOff>
      <xdr:row>11</xdr:row>
      <xdr:rowOff>89647</xdr:rowOff>
    </xdr:from>
    <xdr:to>
      <xdr:col>4</xdr:col>
      <xdr:colOff>915147</xdr:colOff>
      <xdr:row>11</xdr:row>
      <xdr:rowOff>829235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A7767181-3F0E-4AD3-B3C8-517AB58CF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57147" y="2308412"/>
          <a:ext cx="747059" cy="739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6"/>
  <sheetViews>
    <sheetView tabSelected="1" zoomScaleNormal="100" workbookViewId="0">
      <selection activeCell="E116" sqref="E116"/>
    </sheetView>
  </sheetViews>
  <sheetFormatPr baseColWidth="10" defaultRowHeight="15" x14ac:dyDescent="0.25"/>
  <cols>
    <col min="1" max="1" width="13.7109375" style="6" customWidth="1"/>
    <col min="2" max="2" width="21.7109375" customWidth="1"/>
    <col min="3" max="3" width="80.7109375" bestFit="1" customWidth="1"/>
    <col min="4" max="4" width="5.28515625" style="2" customWidth="1"/>
    <col min="5" max="5" width="14" style="2" bestFit="1" customWidth="1"/>
    <col min="6" max="6" width="11.42578125" style="8"/>
    <col min="7" max="7" width="17" style="14" customWidth="1"/>
    <col min="8" max="8" width="16.140625" style="14" customWidth="1"/>
  </cols>
  <sheetData>
    <row r="1" spans="1:8" x14ac:dyDescent="0.25">
      <c r="G1" s="14" t="s">
        <v>1</v>
      </c>
    </row>
    <row r="2" spans="1:8" ht="45" customHeight="1" x14ac:dyDescent="0.4">
      <c r="C2" s="33"/>
      <c r="E2" s="86" t="s">
        <v>280</v>
      </c>
      <c r="F2" s="38"/>
      <c r="G2" s="39"/>
      <c r="H2" s="39"/>
    </row>
    <row r="3" spans="1:8" ht="45" customHeight="1" x14ac:dyDescent="0.25">
      <c r="A3" s="97" t="s">
        <v>279</v>
      </c>
      <c r="B3" s="98"/>
      <c r="C3" s="98"/>
      <c r="E3" s="102" t="s">
        <v>281</v>
      </c>
      <c r="F3" s="102"/>
      <c r="G3" s="102"/>
      <c r="H3" s="102"/>
    </row>
    <row r="4" spans="1:8" ht="20.100000000000001" customHeight="1" x14ac:dyDescent="0.25">
      <c r="A4" s="15" t="s">
        <v>19</v>
      </c>
      <c r="B4" s="60" t="s">
        <v>1</v>
      </c>
      <c r="C4" s="48" t="s">
        <v>157</v>
      </c>
      <c r="D4" s="94"/>
      <c r="E4" s="103" t="s">
        <v>282</v>
      </c>
      <c r="F4" s="100" t="s">
        <v>283</v>
      </c>
      <c r="G4" s="99" t="s">
        <v>284</v>
      </c>
      <c r="H4" s="99" t="s">
        <v>285</v>
      </c>
    </row>
    <row r="5" spans="1:8" ht="20.100000000000001" customHeight="1" x14ac:dyDescent="0.25">
      <c r="B5" s="61"/>
      <c r="C5" s="95" t="s">
        <v>158</v>
      </c>
      <c r="D5" s="49"/>
      <c r="E5" s="104"/>
      <c r="F5" s="101"/>
      <c r="G5" s="99"/>
      <c r="H5" s="99"/>
    </row>
    <row r="6" spans="1:8" ht="20.100000000000001" customHeight="1" x14ac:dyDescent="0.25">
      <c r="B6" s="61"/>
      <c r="C6" s="96" t="s">
        <v>227</v>
      </c>
      <c r="D6" s="49"/>
      <c r="E6" s="104"/>
      <c r="F6" s="101"/>
      <c r="G6" s="99"/>
      <c r="H6" s="99"/>
    </row>
    <row r="7" spans="1:8" ht="20.100000000000001" customHeight="1" x14ac:dyDescent="0.25">
      <c r="A7" s="15" t="s">
        <v>32</v>
      </c>
      <c r="B7" s="62" t="s">
        <v>1</v>
      </c>
      <c r="C7" s="50"/>
      <c r="D7" s="51"/>
      <c r="E7" s="104"/>
      <c r="F7" s="101"/>
      <c r="G7" s="99"/>
      <c r="H7" s="99"/>
    </row>
    <row r="8" spans="1:8" x14ac:dyDescent="0.25">
      <c r="E8" s="104"/>
      <c r="F8" s="101"/>
      <c r="G8" s="99"/>
      <c r="H8" s="99"/>
    </row>
    <row r="9" spans="1:8" ht="20.100000000000001" customHeight="1" x14ac:dyDescent="0.25">
      <c r="A9" s="15" t="s">
        <v>20</v>
      </c>
      <c r="B9" s="63">
        <f ca="1">TODAY()</f>
        <v>45930</v>
      </c>
      <c r="C9" s="53"/>
      <c r="D9" s="52"/>
      <c r="E9" s="104"/>
      <c r="F9" s="101"/>
      <c r="G9" s="99"/>
      <c r="H9" s="99"/>
    </row>
    <row r="10" spans="1:8" x14ac:dyDescent="0.25">
      <c r="E10" s="104"/>
      <c r="F10" s="101"/>
      <c r="G10" s="99"/>
      <c r="H10" s="99"/>
    </row>
    <row r="11" spans="1:8" ht="18.75" x14ac:dyDescent="0.3">
      <c r="A11" s="9" t="s">
        <v>166</v>
      </c>
      <c r="F11" s="7"/>
    </row>
    <row r="12" spans="1:8" ht="15" customHeight="1" x14ac:dyDescent="0.25">
      <c r="A12" s="54" t="s">
        <v>167</v>
      </c>
      <c r="B12" s="54" t="s">
        <v>52</v>
      </c>
      <c r="C12" s="85" t="s">
        <v>276</v>
      </c>
      <c r="D12" s="54" t="s">
        <v>4</v>
      </c>
      <c r="E12" s="83">
        <v>1</v>
      </c>
      <c r="F12" s="57">
        <v>200</v>
      </c>
      <c r="G12" s="54">
        <f>E12*F12</f>
        <v>200</v>
      </c>
      <c r="H12" s="54">
        <f>G12*1.081</f>
        <v>216.2</v>
      </c>
    </row>
    <row r="13" spans="1:8" x14ac:dyDescent="0.25">
      <c r="A13" s="54" t="s">
        <v>167</v>
      </c>
      <c r="B13" s="54" t="s">
        <v>53</v>
      </c>
      <c r="C13" s="85" t="s">
        <v>277</v>
      </c>
      <c r="D13" s="54" t="s">
        <v>4</v>
      </c>
      <c r="E13" s="83">
        <f>SUM(E18:E21,E23:E32,E35:E45,E48:E65,E68:E69,E72:E73,E76:E77,E80:E94,E97:E113,E116:E141,E144:E146,E153:E159,E166)</f>
        <v>0</v>
      </c>
      <c r="F13" s="57">
        <v>30</v>
      </c>
      <c r="G13" s="54">
        <f>E13*F13</f>
        <v>0</v>
      </c>
      <c r="H13" s="54">
        <f>G13*1.081</f>
        <v>0</v>
      </c>
    </row>
    <row r="14" spans="1:8" x14ac:dyDescent="0.25">
      <c r="A14" s="54" t="s">
        <v>167</v>
      </c>
      <c r="B14" s="54" t="s">
        <v>92</v>
      </c>
      <c r="C14" s="85" t="s">
        <v>278</v>
      </c>
      <c r="D14" s="54" t="s">
        <v>4</v>
      </c>
      <c r="E14" s="81">
        <v>0</v>
      </c>
      <c r="F14" s="57">
        <v>30</v>
      </c>
      <c r="G14" s="54">
        <f>E14*F14</f>
        <v>0</v>
      </c>
      <c r="H14" s="54">
        <f>G14*1.081</f>
        <v>0</v>
      </c>
    </row>
    <row r="15" spans="1:8" ht="16.5" thickBot="1" x14ac:dyDescent="0.3">
      <c r="A15" s="15" t="s">
        <v>128</v>
      </c>
      <c r="F15" s="2"/>
      <c r="G15" s="56">
        <f>SUM(G12:G14)</f>
        <v>200</v>
      </c>
      <c r="H15" s="56">
        <f>SUM(H12:H14)</f>
        <v>216.2</v>
      </c>
    </row>
    <row r="16" spans="1:8" x14ac:dyDescent="0.25">
      <c r="D16"/>
      <c r="F16"/>
      <c r="G16" s="1"/>
      <c r="H16" s="1"/>
    </row>
    <row r="17" spans="1:8" s="87" customFormat="1" ht="21" x14ac:dyDescent="0.35">
      <c r="A17" s="9" t="s">
        <v>286</v>
      </c>
      <c r="E17" s="88"/>
      <c r="G17" s="89"/>
      <c r="H17" s="89"/>
    </row>
    <row r="18" spans="1:8" x14ac:dyDescent="0.25">
      <c r="A18" s="6" t="s">
        <v>167</v>
      </c>
      <c r="B18" t="str">
        <f>Leuchtenmodule!C9</f>
        <v>DIM.CBU-TED+</v>
      </c>
      <c r="C18" s="90" t="s">
        <v>287</v>
      </c>
      <c r="D18" s="2" t="s">
        <v>4</v>
      </c>
      <c r="E18" s="84">
        <f>Leuchtenmodule!C27</f>
        <v>0</v>
      </c>
      <c r="F18" s="7">
        <v>101.76205365402406</v>
      </c>
      <c r="G18" s="40">
        <f>E18*F18</f>
        <v>0</v>
      </c>
      <c r="H18" s="40">
        <f>G18*1.081</f>
        <v>0</v>
      </c>
    </row>
    <row r="19" spans="1:8" x14ac:dyDescent="0.25">
      <c r="A19" s="6" t="s">
        <v>167</v>
      </c>
      <c r="B19" t="str">
        <f>Leuchtenmodule!D9</f>
        <v>DIM.T13.S</v>
      </c>
      <c r="C19" s="90" t="s">
        <v>287</v>
      </c>
      <c r="D19" s="2" t="s">
        <v>4</v>
      </c>
      <c r="E19" s="84">
        <f>Leuchtenmodule!D27</f>
        <v>0</v>
      </c>
      <c r="F19" s="7">
        <v>148.01028677150788</v>
      </c>
      <c r="G19" s="40">
        <f t="shared" ref="G19:G101" si="0">E19*F19</f>
        <v>0</v>
      </c>
      <c r="H19" s="40">
        <f t="shared" ref="H19:H43" si="1">G19*1.081</f>
        <v>0</v>
      </c>
    </row>
    <row r="20" spans="1:8" x14ac:dyDescent="0.25">
      <c r="A20" s="6" t="s">
        <v>167</v>
      </c>
      <c r="B20" t="str">
        <f>Leuchtenmodule!E9</f>
        <v>DIM.CRD300+</v>
      </c>
      <c r="C20" s="90" t="s">
        <v>288</v>
      </c>
      <c r="D20" s="2" t="s">
        <v>4</v>
      </c>
      <c r="E20" s="84">
        <f>Leuchtenmodule!E27</f>
        <v>0</v>
      </c>
      <c r="F20" s="7">
        <v>268.27362627197039</v>
      </c>
      <c r="G20" s="40">
        <f t="shared" si="0"/>
        <v>0</v>
      </c>
      <c r="H20" s="40">
        <f t="shared" si="1"/>
        <v>0</v>
      </c>
    </row>
    <row r="21" spans="1:8" x14ac:dyDescent="0.25">
      <c r="A21" s="6" t="s">
        <v>167</v>
      </c>
      <c r="B21" t="str">
        <f>Leuchtenmodule!F9</f>
        <v>DIM.CRD.400+</v>
      </c>
      <c r="C21" s="90" t="s">
        <v>289</v>
      </c>
      <c r="D21" s="2" t="s">
        <v>4</v>
      </c>
      <c r="E21" s="84">
        <f>Leuchtenmodule!F27</f>
        <v>0</v>
      </c>
      <c r="F21" s="7">
        <v>277.51928769657729</v>
      </c>
      <c r="G21" s="40">
        <f t="shared" si="0"/>
        <v>0</v>
      </c>
      <c r="H21" s="40">
        <f t="shared" si="1"/>
        <v>0</v>
      </c>
    </row>
    <row r="22" spans="1:8" x14ac:dyDescent="0.25">
      <c r="A22" s="6" t="s">
        <v>145</v>
      </c>
      <c r="B22" s="6" t="s">
        <v>153</v>
      </c>
      <c r="C22" s="90" t="s">
        <v>290</v>
      </c>
      <c r="D22" s="2" t="s">
        <v>4</v>
      </c>
      <c r="E22" s="84">
        <f>Leuchtenmodule!G27</f>
        <v>0</v>
      </c>
      <c r="F22" s="7">
        <v>499.53471785383903</v>
      </c>
      <c r="G22" s="40">
        <f>E22*F22</f>
        <v>0</v>
      </c>
      <c r="H22" s="40">
        <f>G22*1.081</f>
        <v>0</v>
      </c>
    </row>
    <row r="23" spans="1:8" x14ac:dyDescent="0.25">
      <c r="A23" s="6" t="s">
        <v>167</v>
      </c>
      <c r="B23" t="s">
        <v>146</v>
      </c>
      <c r="C23" s="90" t="s">
        <v>291</v>
      </c>
      <c r="D23" s="2" t="s">
        <v>4</v>
      </c>
      <c r="E23" s="84">
        <f>Leuchtenmodule!H27</f>
        <v>0</v>
      </c>
      <c r="F23" s="7">
        <v>212.76976873265497</v>
      </c>
      <c r="G23" s="40">
        <f>E23*F23</f>
        <v>0</v>
      </c>
      <c r="H23" s="40">
        <f>G23*1.081</f>
        <v>0</v>
      </c>
    </row>
    <row r="24" spans="1:8" x14ac:dyDescent="0.25">
      <c r="A24" s="6" t="s">
        <v>167</v>
      </c>
      <c r="B24" t="str">
        <f>Leuchtenmodule!I9</f>
        <v>DALI.240</v>
      </c>
      <c r="C24" s="90" t="s">
        <v>292</v>
      </c>
      <c r="D24" s="2" t="s">
        <v>4</v>
      </c>
      <c r="E24" s="84">
        <f>Leuchtenmodule!I27</f>
        <v>0</v>
      </c>
      <c r="F24" s="7">
        <v>159.11000000000001</v>
      </c>
      <c r="G24" s="40">
        <f t="shared" si="0"/>
        <v>0</v>
      </c>
      <c r="H24" s="40">
        <f t="shared" si="1"/>
        <v>0</v>
      </c>
    </row>
    <row r="25" spans="1:8" x14ac:dyDescent="0.25">
      <c r="A25" s="6" t="s">
        <v>167</v>
      </c>
      <c r="B25" t="s">
        <v>101</v>
      </c>
      <c r="C25" s="90" t="s">
        <v>293</v>
      </c>
      <c r="D25" s="2" t="s">
        <v>4</v>
      </c>
      <c r="E25" s="84">
        <f>Leuchtenmodule!J27</f>
        <v>0</v>
      </c>
      <c r="F25" s="7">
        <v>175.76719703977798</v>
      </c>
      <c r="G25" s="40">
        <f>E25*F25</f>
        <v>0</v>
      </c>
      <c r="H25" s="40">
        <f t="shared" si="1"/>
        <v>0</v>
      </c>
    </row>
    <row r="26" spans="1:8" x14ac:dyDescent="0.25">
      <c r="A26" s="6" t="s">
        <v>167</v>
      </c>
      <c r="B26" t="s">
        <v>139</v>
      </c>
      <c r="C26" s="90" t="s">
        <v>294</v>
      </c>
      <c r="D26" s="2" t="s">
        <v>4</v>
      </c>
      <c r="E26" s="84">
        <f>Leuchtenmodule!K27</f>
        <v>0</v>
      </c>
      <c r="F26" s="7">
        <v>203.51414431082333</v>
      </c>
      <c r="G26" s="40">
        <f>E26*F26</f>
        <v>0</v>
      </c>
      <c r="H26" s="40">
        <f t="shared" si="1"/>
        <v>0</v>
      </c>
    </row>
    <row r="27" spans="1:8" x14ac:dyDescent="0.25">
      <c r="A27" s="6" t="s">
        <v>167</v>
      </c>
      <c r="B27" t="str">
        <f>Leuchtenmodule!L9</f>
        <v>OD.DALI240+</v>
      </c>
      <c r="C27" s="90" t="s">
        <v>295</v>
      </c>
      <c r="D27" s="2" t="s">
        <v>4</v>
      </c>
      <c r="E27" s="84">
        <f>Leuchtenmodule!L27</f>
        <v>0</v>
      </c>
      <c r="F27" s="7">
        <v>203.51414431082333</v>
      </c>
      <c r="G27" s="40">
        <f t="shared" si="0"/>
        <v>0</v>
      </c>
      <c r="H27" s="40">
        <f t="shared" si="1"/>
        <v>0</v>
      </c>
    </row>
    <row r="28" spans="1:8" x14ac:dyDescent="0.25">
      <c r="A28" s="6" t="s">
        <v>167</v>
      </c>
      <c r="B28" t="str">
        <f>Leuchtenmodule!M9</f>
        <v>DALI.1K.4.T</v>
      </c>
      <c r="C28" s="90" t="s">
        <v>296</v>
      </c>
      <c r="D28" s="2" t="s">
        <v>4</v>
      </c>
      <c r="E28" s="84">
        <f>Leuchtenmodule!M27</f>
        <v>0</v>
      </c>
      <c r="F28" s="7">
        <v>185.012858464385</v>
      </c>
      <c r="G28" s="40">
        <f t="shared" si="0"/>
        <v>0</v>
      </c>
      <c r="H28" s="40">
        <f t="shared" si="1"/>
        <v>0</v>
      </c>
    </row>
    <row r="29" spans="1:8" x14ac:dyDescent="0.25">
      <c r="A29" s="6" t="s">
        <v>167</v>
      </c>
      <c r="B29" t="str">
        <f>Leuchtenmodule!N9</f>
        <v>4.DALI.4.T</v>
      </c>
      <c r="C29" s="90" t="s">
        <v>297</v>
      </c>
      <c r="D29" s="2" t="s">
        <v>4</v>
      </c>
      <c r="E29" s="84">
        <f>Leuchtenmodule!N27</f>
        <v>0</v>
      </c>
      <c r="F29" s="7">
        <v>536.53728954671601</v>
      </c>
      <c r="G29" s="40">
        <f t="shared" si="0"/>
        <v>0</v>
      </c>
      <c r="H29" s="40">
        <f t="shared" si="1"/>
        <v>0</v>
      </c>
    </row>
    <row r="30" spans="1:8" x14ac:dyDescent="0.25">
      <c r="A30" s="6" t="s">
        <v>167</v>
      </c>
      <c r="B30" t="str">
        <f>Leuchtenmodule!O9</f>
        <v>SAL.1016</v>
      </c>
      <c r="C30" s="90" t="s">
        <v>298</v>
      </c>
      <c r="D30" s="2" t="s">
        <v>4</v>
      </c>
      <c r="E30" s="84">
        <f>Leuchtenmodule!O27</f>
        <v>0</v>
      </c>
      <c r="F30" s="7">
        <v>151.53</v>
      </c>
      <c r="G30" s="40">
        <f t="shared" ref="G30:G31" si="2">E30*F30</f>
        <v>0</v>
      </c>
      <c r="H30" s="40">
        <f t="shared" ref="H30:H31" si="3">G30*1.081</f>
        <v>0</v>
      </c>
    </row>
    <row r="31" spans="1:8" x14ac:dyDescent="0.25">
      <c r="A31" s="6" t="s">
        <v>167</v>
      </c>
      <c r="B31" t="str">
        <f>Leuchtenmodule!P9</f>
        <v>SAL.1032</v>
      </c>
      <c r="C31" s="90" t="s">
        <v>299</v>
      </c>
      <c r="D31" s="2" t="s">
        <v>4</v>
      </c>
      <c r="E31" s="84">
        <f>Leuchtenmodule!P27</f>
        <v>0</v>
      </c>
      <c r="F31" s="7">
        <v>564.29</v>
      </c>
      <c r="G31" s="40">
        <f t="shared" si="2"/>
        <v>0</v>
      </c>
      <c r="H31" s="40">
        <f t="shared" si="3"/>
        <v>0</v>
      </c>
    </row>
    <row r="32" spans="1:8" x14ac:dyDescent="0.25">
      <c r="A32" s="6" t="s">
        <v>167</v>
      </c>
      <c r="B32" t="str">
        <f>Leuchtenmodule!Q9</f>
        <v>SAL.1064</v>
      </c>
      <c r="C32" s="90" t="s">
        <v>300</v>
      </c>
      <c r="D32" s="2" t="s">
        <v>4</v>
      </c>
      <c r="E32" s="84">
        <f>Leuchtenmodule!Q27</f>
        <v>0</v>
      </c>
      <c r="F32" s="7">
        <v>851.06</v>
      </c>
      <c r="G32" s="40">
        <f t="shared" ref="G32:G38" si="4">E32*F32</f>
        <v>0</v>
      </c>
      <c r="H32" s="40">
        <f t="shared" si="1"/>
        <v>0</v>
      </c>
    </row>
    <row r="33" spans="1:8" x14ac:dyDescent="0.25">
      <c r="A33" s="6" t="s">
        <v>167</v>
      </c>
      <c r="B33" t="str">
        <f>Leuchtenmodule!R9</f>
        <v>PS.SALVADOR</v>
      </c>
      <c r="C33" s="90" t="s">
        <v>301</v>
      </c>
      <c r="D33" s="2" t="s">
        <v>4</v>
      </c>
      <c r="E33" s="84">
        <f>Leuchtenmodule!R27</f>
        <v>0</v>
      </c>
      <c r="F33" s="7">
        <v>175.76</v>
      </c>
      <c r="G33" s="40">
        <f t="shared" ref="G33:G34" si="5">E33*F33</f>
        <v>0</v>
      </c>
      <c r="H33" s="40">
        <f t="shared" ref="H33:H34" si="6">G33*1.081</f>
        <v>0</v>
      </c>
    </row>
    <row r="34" spans="1:8" x14ac:dyDescent="0.25">
      <c r="A34" s="6" t="s">
        <v>167</v>
      </c>
      <c r="B34" s="6">
        <f>Leuchtenmodule!S9</f>
        <v>960020066</v>
      </c>
      <c r="C34" s="90" t="s">
        <v>302</v>
      </c>
      <c r="D34" s="2" t="s">
        <v>4</v>
      </c>
      <c r="E34" s="84">
        <f>Leuchtenmodule!S27</f>
        <v>0</v>
      </c>
      <c r="F34" s="7">
        <v>97.13</v>
      </c>
      <c r="G34" s="40">
        <f t="shared" si="5"/>
        <v>0</v>
      </c>
      <c r="H34" s="40">
        <f t="shared" si="6"/>
        <v>0</v>
      </c>
    </row>
    <row r="35" spans="1:8" x14ac:dyDescent="0.25">
      <c r="A35" s="6" t="s">
        <v>167</v>
      </c>
      <c r="B35" t="str">
        <f>Leuchtenmodule!T9</f>
        <v>SAL 2016</v>
      </c>
      <c r="C35" s="90" t="s">
        <v>303</v>
      </c>
      <c r="D35" s="2" t="s">
        <v>4</v>
      </c>
      <c r="E35" s="84">
        <f>Leuchtenmodule!T27</f>
        <v>0</v>
      </c>
      <c r="F35" s="7">
        <v>368.53</v>
      </c>
      <c r="G35" s="40">
        <f t="shared" ref="G35:G37" si="7">E35*F35</f>
        <v>0</v>
      </c>
      <c r="H35" s="40">
        <f t="shared" ref="H35:H37" si="8">G35*1.081</f>
        <v>0</v>
      </c>
    </row>
    <row r="36" spans="1:8" x14ac:dyDescent="0.25">
      <c r="A36" s="6" t="s">
        <v>167</v>
      </c>
      <c r="B36" t="str">
        <f>Leuchtenmodule!U9</f>
        <v>SAL 2032</v>
      </c>
      <c r="C36" s="90" t="s">
        <v>304</v>
      </c>
      <c r="D36" s="2" t="s">
        <v>4</v>
      </c>
      <c r="E36" s="84">
        <f>Leuchtenmodule!U27</f>
        <v>0</v>
      </c>
      <c r="F36" s="7">
        <v>601.29999999999995</v>
      </c>
      <c r="G36" s="40">
        <f t="shared" si="7"/>
        <v>0</v>
      </c>
      <c r="H36" s="40">
        <f t="shared" si="8"/>
        <v>0</v>
      </c>
    </row>
    <row r="37" spans="1:8" x14ac:dyDescent="0.25">
      <c r="A37" s="6" t="s">
        <v>167</v>
      </c>
      <c r="B37" t="str">
        <f>Leuchtenmodule!V9</f>
        <v>SAL 2064</v>
      </c>
      <c r="C37" s="90" t="s">
        <v>305</v>
      </c>
      <c r="D37" s="2" t="s">
        <v>4</v>
      </c>
      <c r="E37" s="84">
        <f>Leuchtenmodule!V27</f>
        <v>0</v>
      </c>
      <c r="F37" s="7">
        <v>888.07</v>
      </c>
      <c r="G37" s="40">
        <f t="shared" si="7"/>
        <v>0</v>
      </c>
      <c r="H37" s="40">
        <f t="shared" si="8"/>
        <v>0</v>
      </c>
    </row>
    <row r="38" spans="1:8" x14ac:dyDescent="0.25">
      <c r="A38" s="6" t="s">
        <v>167</v>
      </c>
      <c r="B38" t="s">
        <v>234</v>
      </c>
      <c r="C38" t="s">
        <v>306</v>
      </c>
      <c r="D38" s="2" t="s">
        <v>4</v>
      </c>
      <c r="E38" s="84">
        <f>Leuchtenmodule!W27</f>
        <v>0</v>
      </c>
      <c r="F38" s="7">
        <v>189.63568917668826</v>
      </c>
      <c r="G38" s="40">
        <f t="shared" si="4"/>
        <v>0</v>
      </c>
      <c r="H38" s="40">
        <f t="shared" si="1"/>
        <v>0</v>
      </c>
    </row>
    <row r="39" spans="1:8" x14ac:dyDescent="0.25">
      <c r="A39" s="6" t="s">
        <v>167</v>
      </c>
      <c r="B39" t="s">
        <v>235</v>
      </c>
      <c r="C39" t="s">
        <v>309</v>
      </c>
      <c r="D39" s="2" t="s">
        <v>4</v>
      </c>
      <c r="E39" s="84">
        <f>Leuchtenmodule!X27</f>
        <v>0</v>
      </c>
      <c r="F39" s="7">
        <v>277.52</v>
      </c>
      <c r="G39" s="40">
        <f t="shared" ref="G39" si="9">E39*F39</f>
        <v>0</v>
      </c>
      <c r="H39" s="40">
        <f t="shared" ref="H39" si="10">G39*1.081</f>
        <v>0</v>
      </c>
    </row>
    <row r="40" spans="1:8" x14ac:dyDescent="0.25">
      <c r="A40" s="6" t="s">
        <v>167</v>
      </c>
      <c r="B40" t="str">
        <f>Leuchtenmodule!Y9</f>
        <v>CBU-ASD</v>
      </c>
      <c r="C40" s="90" t="s">
        <v>307</v>
      </c>
      <c r="D40" s="2" t="s">
        <v>4</v>
      </c>
      <c r="E40" s="84">
        <f>Leuchtenmodule!Y27</f>
        <v>0</v>
      </c>
      <c r="F40" s="7">
        <v>101.76205365402406</v>
      </c>
      <c r="G40" s="40">
        <f t="shared" si="0"/>
        <v>0</v>
      </c>
      <c r="H40" s="40">
        <f t="shared" si="1"/>
        <v>0</v>
      </c>
    </row>
    <row r="41" spans="1:8" x14ac:dyDescent="0.25">
      <c r="A41" s="6" t="s">
        <v>167</v>
      </c>
      <c r="B41" t="s">
        <v>83</v>
      </c>
      <c r="C41" s="90" t="s">
        <v>308</v>
      </c>
      <c r="D41" s="2" t="s">
        <v>4</v>
      </c>
      <c r="E41" s="84">
        <f>Leuchtenmodule!Z27</f>
        <v>0</v>
      </c>
      <c r="F41" s="7">
        <v>101.76205365402406</v>
      </c>
      <c r="G41" s="40">
        <f t="shared" si="0"/>
        <v>0</v>
      </c>
      <c r="H41" s="40">
        <f t="shared" si="1"/>
        <v>0</v>
      </c>
    </row>
    <row r="42" spans="1:8" x14ac:dyDescent="0.25">
      <c r="A42" s="6" t="s">
        <v>167</v>
      </c>
      <c r="B42" t="s">
        <v>82</v>
      </c>
      <c r="C42" s="90" t="s">
        <v>85</v>
      </c>
      <c r="D42" s="2" t="s">
        <v>4</v>
      </c>
      <c r="E42" s="84">
        <f>Leuchtenmodule!AA27</f>
        <v>0</v>
      </c>
      <c r="F42" s="7">
        <v>129.50900092506939</v>
      </c>
      <c r="G42" s="40">
        <f t="shared" si="0"/>
        <v>0</v>
      </c>
      <c r="H42" s="40">
        <f t="shared" si="1"/>
        <v>0</v>
      </c>
    </row>
    <row r="43" spans="1:8" x14ac:dyDescent="0.25">
      <c r="A43" s="6" t="s">
        <v>167</v>
      </c>
      <c r="B43" t="str">
        <f>Leuchtenmodule!AB9</f>
        <v>PWM.1.2.BT.+</v>
      </c>
      <c r="C43" t="s">
        <v>310</v>
      </c>
      <c r="D43" s="2" t="s">
        <v>4</v>
      </c>
      <c r="E43" s="84">
        <f>Leuchtenmodule!AB27</f>
        <v>0</v>
      </c>
      <c r="F43" s="7">
        <v>92.51</v>
      </c>
      <c r="G43" s="40">
        <f t="shared" si="0"/>
        <v>0</v>
      </c>
      <c r="H43" s="40">
        <f t="shared" si="1"/>
        <v>0</v>
      </c>
    </row>
    <row r="44" spans="1:8" x14ac:dyDescent="0.25">
      <c r="A44" s="6" t="s">
        <v>167</v>
      </c>
      <c r="B44" t="str">
        <f>Leuchtenmodule!AC9</f>
        <v>PWM.4.12-48+</v>
      </c>
      <c r="C44" t="s">
        <v>311</v>
      </c>
      <c r="D44" s="2" t="s">
        <v>4</v>
      </c>
      <c r="E44" s="84">
        <f>Leuchtenmodule!AC27</f>
        <v>0</v>
      </c>
      <c r="F44" s="7">
        <v>148.01</v>
      </c>
      <c r="G44" s="40">
        <f>E44*F44</f>
        <v>0</v>
      </c>
      <c r="H44" s="40">
        <f>G44*1.081</f>
        <v>0</v>
      </c>
    </row>
    <row r="45" spans="1:8" x14ac:dyDescent="0.25">
      <c r="A45" s="6" t="s">
        <v>167</v>
      </c>
      <c r="B45" t="str">
        <f>Leuchtenmodule!AD9</f>
        <v>PWM5+</v>
      </c>
      <c r="C45" t="s">
        <v>312</v>
      </c>
      <c r="D45" s="2" t="s">
        <v>4</v>
      </c>
      <c r="E45" s="84">
        <f>Leuchtenmodule!AD27</f>
        <v>0</v>
      </c>
      <c r="F45" s="7">
        <v>148.01</v>
      </c>
      <c r="G45" s="40">
        <f t="shared" ref="G45" si="11">E45*F45</f>
        <v>0</v>
      </c>
      <c r="H45" s="40">
        <f t="shared" ref="H45" si="12">G45*1.081</f>
        <v>0</v>
      </c>
    </row>
    <row r="46" spans="1:8" ht="6" customHeight="1" x14ac:dyDescent="0.25">
      <c r="C46" t="s">
        <v>1</v>
      </c>
      <c r="D46" s="2" t="s">
        <v>1</v>
      </c>
      <c r="E46" s="84" t="s">
        <v>1</v>
      </c>
      <c r="F46" s="7" t="s">
        <v>1</v>
      </c>
      <c r="G46" s="40" t="s">
        <v>1</v>
      </c>
      <c r="H46" s="40" t="s">
        <v>1</v>
      </c>
    </row>
    <row r="47" spans="1:8" ht="18.75" x14ac:dyDescent="0.3">
      <c r="A47" s="9" t="str">
        <f>Elemente!C6</f>
        <v>LIGA.AIR / Eléments</v>
      </c>
      <c r="E47" s="84"/>
      <c r="F47" s="74"/>
      <c r="G47" s="40"/>
    </row>
    <row r="48" spans="1:8" x14ac:dyDescent="0.25">
      <c r="A48" s="6" t="s">
        <v>167</v>
      </c>
      <c r="B48" t="s">
        <v>173</v>
      </c>
      <c r="C48" t="s">
        <v>33</v>
      </c>
      <c r="D48" s="2" t="s">
        <v>4</v>
      </c>
      <c r="E48" s="84">
        <f>Elemente!C26</f>
        <v>0</v>
      </c>
      <c r="F48" s="7">
        <v>122.11</v>
      </c>
      <c r="G48" s="40">
        <f t="shared" si="0"/>
        <v>0</v>
      </c>
      <c r="H48" s="40">
        <f>G48*1.081</f>
        <v>0</v>
      </c>
    </row>
    <row r="49" spans="1:8" x14ac:dyDescent="0.25">
      <c r="A49" s="6" t="s">
        <v>167</v>
      </c>
      <c r="B49" t="s">
        <v>176</v>
      </c>
      <c r="C49" t="s">
        <v>184</v>
      </c>
      <c r="D49" s="2" t="s">
        <v>4</v>
      </c>
      <c r="E49" s="84">
        <f>Elemente!D26</f>
        <v>0</v>
      </c>
      <c r="F49" s="7">
        <v>185.01285846438483</v>
      </c>
      <c r="G49" s="40">
        <f t="shared" ref="G49" si="13">E49*F49</f>
        <v>0</v>
      </c>
      <c r="H49" s="40">
        <f t="shared" ref="H49:H65" si="14">G49*1.081</f>
        <v>0</v>
      </c>
    </row>
    <row r="50" spans="1:8" x14ac:dyDescent="0.25">
      <c r="A50" s="6" t="s">
        <v>167</v>
      </c>
      <c r="B50" t="str">
        <f>Elemente!E8</f>
        <v>REL.4T.240</v>
      </c>
      <c r="C50" t="s">
        <v>126</v>
      </c>
      <c r="D50" s="2" t="s">
        <v>4</v>
      </c>
      <c r="E50" s="84">
        <f>Elemente!E26</f>
        <v>0</v>
      </c>
      <c r="F50" s="7">
        <v>161.88874190564295</v>
      </c>
      <c r="G50" s="40">
        <f t="shared" si="0"/>
        <v>0</v>
      </c>
      <c r="H50" s="40">
        <f t="shared" si="14"/>
        <v>0</v>
      </c>
    </row>
    <row r="51" spans="1:8" x14ac:dyDescent="0.25">
      <c r="A51" s="6" t="s">
        <v>167</v>
      </c>
      <c r="B51" t="s">
        <v>6</v>
      </c>
      <c r="C51" t="s">
        <v>95</v>
      </c>
      <c r="D51" s="2" t="s">
        <v>4</v>
      </c>
      <c r="E51" s="84">
        <f>Elemente!F26</f>
        <v>0</v>
      </c>
      <c r="F51" s="7">
        <v>157.26591119333949</v>
      </c>
      <c r="G51" s="40">
        <f t="shared" si="0"/>
        <v>0</v>
      </c>
      <c r="H51" s="40">
        <f t="shared" si="14"/>
        <v>0</v>
      </c>
    </row>
    <row r="52" spans="1:8" x14ac:dyDescent="0.25">
      <c r="A52" s="6" t="s">
        <v>167</v>
      </c>
      <c r="B52" t="s">
        <v>9</v>
      </c>
      <c r="C52" t="s">
        <v>49</v>
      </c>
      <c r="D52" s="2" t="s">
        <v>4</v>
      </c>
      <c r="E52" s="84">
        <f>Elemente!G26</f>
        <v>0</v>
      </c>
      <c r="F52" s="7">
        <v>175.76719703977798</v>
      </c>
      <c r="G52" s="40">
        <f t="shared" si="0"/>
        <v>0</v>
      </c>
      <c r="H52" s="40">
        <f t="shared" si="14"/>
        <v>0</v>
      </c>
    </row>
    <row r="53" spans="1:8" x14ac:dyDescent="0.25">
      <c r="A53" s="6" t="s">
        <v>167</v>
      </c>
      <c r="B53" t="s">
        <v>8</v>
      </c>
      <c r="C53" t="s">
        <v>50</v>
      </c>
      <c r="D53" s="2" t="s">
        <v>4</v>
      </c>
      <c r="E53" s="84">
        <f>Elemente!H26</f>
        <v>0</v>
      </c>
      <c r="F53" s="7">
        <v>175.76719703977798</v>
      </c>
      <c r="G53" s="40">
        <f t="shared" si="0"/>
        <v>0</v>
      </c>
      <c r="H53" s="40">
        <f t="shared" si="14"/>
        <v>0</v>
      </c>
    </row>
    <row r="54" spans="1:8" x14ac:dyDescent="0.25">
      <c r="A54" s="6" t="s">
        <v>167</v>
      </c>
      <c r="B54" t="s">
        <v>11</v>
      </c>
      <c r="C54" t="s">
        <v>48</v>
      </c>
      <c r="D54" s="2" t="s">
        <v>4</v>
      </c>
      <c r="E54" s="84">
        <f>Elemente!I26</f>
        <v>0</v>
      </c>
      <c r="F54" s="7">
        <v>83.260767807585566</v>
      </c>
      <c r="G54" s="40">
        <f t="shared" si="0"/>
        <v>0</v>
      </c>
      <c r="H54" s="40">
        <f t="shared" si="14"/>
        <v>0</v>
      </c>
    </row>
    <row r="55" spans="1:8" x14ac:dyDescent="0.25">
      <c r="A55" s="6" t="s">
        <v>167</v>
      </c>
      <c r="B55" t="str">
        <f>Elemente!J8</f>
        <v>REP.TIMEURO</v>
      </c>
      <c r="C55" t="s">
        <v>272</v>
      </c>
      <c r="D55" s="2" t="s">
        <v>4</v>
      </c>
      <c r="E55" s="84">
        <f>Elemente!J26</f>
        <v>0</v>
      </c>
      <c r="F55" s="7">
        <v>120.26</v>
      </c>
      <c r="G55" s="40">
        <f t="shared" ref="G55" si="15">E55*F55</f>
        <v>0</v>
      </c>
      <c r="H55" s="40">
        <f t="shared" si="14"/>
        <v>0</v>
      </c>
    </row>
    <row r="56" spans="1:8" x14ac:dyDescent="0.25">
      <c r="A56" s="6" t="s">
        <v>167</v>
      </c>
      <c r="B56" t="str">
        <f>Elemente!K8</f>
        <v>REL.TIM.480+</v>
      </c>
      <c r="C56" t="s">
        <v>271</v>
      </c>
      <c r="D56" s="2" t="s">
        <v>4</v>
      </c>
      <c r="E56" s="84">
        <f>Elemente!K26</f>
        <v>0</v>
      </c>
      <c r="F56" s="7">
        <v>180.39</v>
      </c>
      <c r="G56" s="40">
        <f t="shared" ref="G56" si="16">E56*F56</f>
        <v>0</v>
      </c>
      <c r="H56" s="40">
        <f t="shared" ref="H56" si="17">G56*1.081</f>
        <v>0</v>
      </c>
    </row>
    <row r="57" spans="1:8" x14ac:dyDescent="0.25">
      <c r="A57" s="6" t="s">
        <v>167</v>
      </c>
      <c r="B57" t="s">
        <v>12</v>
      </c>
      <c r="C57" t="s">
        <v>34</v>
      </c>
      <c r="D57" s="2" t="s">
        <v>4</v>
      </c>
      <c r="E57" s="84">
        <f>Elemente!L26</f>
        <v>0</v>
      </c>
      <c r="F57" s="7">
        <v>83.260767807585566</v>
      </c>
      <c r="G57" s="40">
        <f t="shared" si="0"/>
        <v>0</v>
      </c>
      <c r="H57" s="40">
        <f t="shared" si="14"/>
        <v>0</v>
      </c>
    </row>
    <row r="58" spans="1:8" x14ac:dyDescent="0.25">
      <c r="A58" s="6" t="s">
        <v>167</v>
      </c>
      <c r="B58" t="s">
        <v>192</v>
      </c>
      <c r="C58" t="s">
        <v>193</v>
      </c>
      <c r="D58" s="2" t="s">
        <v>4</v>
      </c>
      <c r="E58" s="84">
        <f>Elemente!M26</f>
        <v>0</v>
      </c>
      <c r="F58" s="7">
        <v>175.76719703977798</v>
      </c>
      <c r="G58" s="40">
        <f t="shared" ref="G58" si="18">E58*F58</f>
        <v>0</v>
      </c>
      <c r="H58" s="40">
        <f t="shared" si="14"/>
        <v>0</v>
      </c>
    </row>
    <row r="59" spans="1:8" x14ac:dyDescent="0.25">
      <c r="A59" s="6" t="s">
        <v>167</v>
      </c>
      <c r="B59" t="s">
        <v>160</v>
      </c>
      <c r="C59" t="s">
        <v>161</v>
      </c>
      <c r="D59" s="2" t="s">
        <v>4</v>
      </c>
      <c r="E59" s="84">
        <f>Elemente!N26</f>
        <v>0</v>
      </c>
      <c r="F59" s="7">
        <v>453.28648473635525</v>
      </c>
      <c r="G59" s="40">
        <f t="shared" si="0"/>
        <v>0</v>
      </c>
      <c r="H59" s="40">
        <f t="shared" si="14"/>
        <v>0</v>
      </c>
    </row>
    <row r="60" spans="1:8" x14ac:dyDescent="0.25">
      <c r="A60" s="6" t="s">
        <v>167</v>
      </c>
      <c r="B60" t="s">
        <v>165</v>
      </c>
      <c r="C60" t="s">
        <v>78</v>
      </c>
      <c r="D60" s="2" t="s">
        <v>4</v>
      </c>
      <c r="E60" s="84">
        <f>Elemente!O26</f>
        <v>0</v>
      </c>
      <c r="F60" s="7">
        <v>185.01285846438483</v>
      </c>
      <c r="G60" s="40">
        <f t="shared" si="0"/>
        <v>0</v>
      </c>
      <c r="H60" s="40">
        <f t="shared" si="14"/>
        <v>0</v>
      </c>
    </row>
    <row r="61" spans="1:8" x14ac:dyDescent="0.25">
      <c r="A61" s="6" t="s">
        <v>167</v>
      </c>
      <c r="B61" t="s">
        <v>164</v>
      </c>
      <c r="C61" t="s">
        <v>79</v>
      </c>
      <c r="D61" s="2" t="s">
        <v>4</v>
      </c>
      <c r="E61" s="84">
        <f>Elemente!P26</f>
        <v>0</v>
      </c>
      <c r="F61" s="7">
        <v>185.01285846438483</v>
      </c>
      <c r="G61" s="40">
        <f t="shared" si="0"/>
        <v>0</v>
      </c>
      <c r="H61" s="40">
        <f t="shared" si="14"/>
        <v>0</v>
      </c>
    </row>
    <row r="62" spans="1:8" x14ac:dyDescent="0.25">
      <c r="A62" s="6" t="s">
        <v>167</v>
      </c>
      <c r="B62" t="s">
        <v>162</v>
      </c>
      <c r="C62" t="s">
        <v>163</v>
      </c>
      <c r="D62" s="2" t="s">
        <v>4</v>
      </c>
      <c r="E62" s="84">
        <f>Elemente!Q26</f>
        <v>0</v>
      </c>
      <c r="F62" s="7">
        <v>555.03857539315459</v>
      </c>
      <c r="G62" s="40">
        <f t="shared" si="0"/>
        <v>0</v>
      </c>
      <c r="H62" s="40">
        <f t="shared" si="14"/>
        <v>0</v>
      </c>
    </row>
    <row r="63" spans="1:8" x14ac:dyDescent="0.25">
      <c r="A63" s="6" t="s">
        <v>167</v>
      </c>
      <c r="B63" t="str">
        <f>Elemente!T8</f>
        <v>8REL</v>
      </c>
      <c r="C63" t="s">
        <v>120</v>
      </c>
      <c r="D63" s="2" t="s">
        <v>4</v>
      </c>
      <c r="E63" s="84">
        <f>Elemente!R26</f>
        <v>0</v>
      </c>
      <c r="F63" s="7">
        <v>425.52957446808512</v>
      </c>
      <c r="G63" s="40">
        <f t="shared" si="0"/>
        <v>0</v>
      </c>
      <c r="H63" s="40">
        <f t="shared" si="14"/>
        <v>0</v>
      </c>
    </row>
    <row r="64" spans="1:8" x14ac:dyDescent="0.25">
      <c r="A64" s="6" t="s">
        <v>167</v>
      </c>
      <c r="B64" t="str">
        <f>Elemente!R8</f>
        <v>2x4REL4T</v>
      </c>
      <c r="C64" t="s">
        <v>121</v>
      </c>
      <c r="D64" s="2" t="s">
        <v>4</v>
      </c>
      <c r="E64" s="84">
        <f>Elemente!T26</f>
        <v>0</v>
      </c>
      <c r="F64" s="7">
        <v>351.5244310823312</v>
      </c>
      <c r="G64" s="40">
        <f t="shared" si="0"/>
        <v>0</v>
      </c>
      <c r="H64" s="40">
        <f t="shared" si="14"/>
        <v>0</v>
      </c>
    </row>
    <row r="65" spans="1:8" x14ac:dyDescent="0.25">
      <c r="A65" s="6" t="s">
        <v>167</v>
      </c>
      <c r="B65" t="str">
        <f>Elemente!S8</f>
        <v>3x2REL.3T</v>
      </c>
      <c r="C65" t="s">
        <v>174</v>
      </c>
      <c r="D65" s="2" t="s">
        <v>4</v>
      </c>
      <c r="E65" s="84">
        <f>Elemente!S26</f>
        <v>0</v>
      </c>
      <c r="F65" s="7">
        <v>453.30641073080483</v>
      </c>
      <c r="G65" s="40">
        <f t="shared" ref="G65" si="19">E65*F65</f>
        <v>0</v>
      </c>
      <c r="H65" s="40">
        <f t="shared" si="14"/>
        <v>0</v>
      </c>
    </row>
    <row r="66" spans="1:8" ht="5.0999999999999996" customHeight="1" x14ac:dyDescent="0.25">
      <c r="E66" s="84"/>
      <c r="F66" s="74"/>
      <c r="G66" s="40"/>
    </row>
    <row r="67" spans="1:8" ht="18.75" x14ac:dyDescent="0.3">
      <c r="A67" s="9" t="str">
        <f>Sensoren!C7</f>
        <v>LIGA.air / Capteurs</v>
      </c>
      <c r="E67" s="84"/>
      <c r="F67" s="74"/>
      <c r="G67" s="40"/>
    </row>
    <row r="68" spans="1:8" x14ac:dyDescent="0.25">
      <c r="A68" s="64" t="s">
        <v>167</v>
      </c>
      <c r="B68" s="65" t="s">
        <v>501</v>
      </c>
      <c r="C68" s="65" t="s">
        <v>506</v>
      </c>
      <c r="D68" s="66" t="s">
        <v>4</v>
      </c>
      <c r="E68" s="78">
        <f>Sensoren!C27</f>
        <v>0</v>
      </c>
      <c r="F68" s="7">
        <v>152.65</v>
      </c>
      <c r="G68" s="67">
        <f t="shared" si="0"/>
        <v>0</v>
      </c>
      <c r="H68" s="67">
        <f>G68*1.081</f>
        <v>0</v>
      </c>
    </row>
    <row r="69" spans="1:8" x14ac:dyDescent="0.25">
      <c r="A69" s="64" t="s">
        <v>167</v>
      </c>
      <c r="B69" s="65" t="s">
        <v>14</v>
      </c>
      <c r="C69" s="65" t="s">
        <v>313</v>
      </c>
      <c r="D69" s="66" t="s">
        <v>4</v>
      </c>
      <c r="E69" s="78">
        <f>Sensoren!F27</f>
        <v>0</v>
      </c>
      <c r="F69" s="7">
        <v>175.76719703977798</v>
      </c>
      <c r="G69" s="67">
        <f t="shared" si="0"/>
        <v>0</v>
      </c>
      <c r="H69" s="67">
        <f t="shared" ref="H69:H94" si="20">G69*1.081</f>
        <v>0</v>
      </c>
    </row>
    <row r="70" spans="1:8" x14ac:dyDescent="0.25">
      <c r="A70" s="64" t="s">
        <v>21</v>
      </c>
      <c r="B70" s="65" t="s">
        <v>22</v>
      </c>
      <c r="C70" s="65" t="s">
        <v>314</v>
      </c>
      <c r="D70" s="66" t="s">
        <v>4</v>
      </c>
      <c r="E70" s="68"/>
      <c r="F70" s="7">
        <v>28.673506012950973</v>
      </c>
      <c r="G70" s="67">
        <f t="shared" si="0"/>
        <v>0</v>
      </c>
      <c r="H70" s="67">
        <f t="shared" si="20"/>
        <v>0</v>
      </c>
    </row>
    <row r="71" spans="1:8" x14ac:dyDescent="0.25">
      <c r="A71" s="64" t="s">
        <v>21</v>
      </c>
      <c r="B71" s="65" t="s">
        <v>25</v>
      </c>
      <c r="C71" s="65" t="s">
        <v>315</v>
      </c>
      <c r="D71" s="66" t="s">
        <v>4</v>
      </c>
      <c r="E71" s="68"/>
      <c r="F71" s="7">
        <v>24.050675300647548</v>
      </c>
      <c r="G71" s="67">
        <f t="shared" si="0"/>
        <v>0</v>
      </c>
      <c r="H71" s="67">
        <f t="shared" si="20"/>
        <v>0</v>
      </c>
    </row>
    <row r="72" spans="1:8" x14ac:dyDescent="0.25">
      <c r="A72" s="64" t="s">
        <v>167</v>
      </c>
      <c r="B72" s="65" t="s">
        <v>502</v>
      </c>
      <c r="C72" s="65" t="s">
        <v>507</v>
      </c>
      <c r="D72" s="66" t="s">
        <v>4</v>
      </c>
      <c r="E72" s="78">
        <f>Sensoren!D27</f>
        <v>0</v>
      </c>
      <c r="F72" s="7">
        <v>152.65</v>
      </c>
      <c r="G72" s="67">
        <f t="shared" si="0"/>
        <v>0</v>
      </c>
      <c r="H72" s="67">
        <f t="shared" si="20"/>
        <v>0</v>
      </c>
    </row>
    <row r="73" spans="1:8" x14ac:dyDescent="0.25">
      <c r="A73" s="64" t="s">
        <v>167</v>
      </c>
      <c r="B73" s="65" t="s">
        <v>16</v>
      </c>
      <c r="C73" s="65" t="s">
        <v>316</v>
      </c>
      <c r="D73" s="66" t="s">
        <v>4</v>
      </c>
      <c r="E73" s="78">
        <f>Sensoren!G27</f>
        <v>0</v>
      </c>
      <c r="F73" s="7">
        <v>175.76719703977798</v>
      </c>
      <c r="G73" s="67">
        <f t="shared" si="0"/>
        <v>0</v>
      </c>
      <c r="H73" s="67">
        <f t="shared" si="20"/>
        <v>0</v>
      </c>
    </row>
    <row r="74" spans="1:8" x14ac:dyDescent="0.25">
      <c r="A74" s="64" t="s">
        <v>21</v>
      </c>
      <c r="B74" s="65" t="s">
        <v>23</v>
      </c>
      <c r="C74" s="65" t="s">
        <v>317</v>
      </c>
      <c r="D74" s="66" t="s">
        <v>4</v>
      </c>
      <c r="E74" s="68"/>
      <c r="F74" s="7">
        <v>32.379740980573544</v>
      </c>
      <c r="G74" s="67">
        <f t="shared" si="0"/>
        <v>0</v>
      </c>
      <c r="H74" s="67">
        <f t="shared" si="20"/>
        <v>0</v>
      </c>
    </row>
    <row r="75" spans="1:8" x14ac:dyDescent="0.25">
      <c r="A75" s="64" t="s">
        <v>21</v>
      </c>
      <c r="B75" s="65" t="s">
        <v>26</v>
      </c>
      <c r="C75" s="65" t="s">
        <v>318</v>
      </c>
      <c r="D75" s="66" t="s">
        <v>4</v>
      </c>
      <c r="E75" s="68"/>
      <c r="F75" s="7">
        <v>28.673506012950973</v>
      </c>
      <c r="G75" s="67">
        <f t="shared" si="0"/>
        <v>0</v>
      </c>
      <c r="H75" s="67">
        <f t="shared" si="20"/>
        <v>0</v>
      </c>
    </row>
    <row r="76" spans="1:8" x14ac:dyDescent="0.25">
      <c r="A76" s="64" t="s">
        <v>167</v>
      </c>
      <c r="B76" s="65" t="s">
        <v>503</v>
      </c>
      <c r="C76" s="65" t="s">
        <v>508</v>
      </c>
      <c r="D76" s="66" t="s">
        <v>4</v>
      </c>
      <c r="E76" s="78">
        <f>Sensoren!E27</f>
        <v>0</v>
      </c>
      <c r="F76" s="7">
        <v>152.65</v>
      </c>
      <c r="G76" s="67">
        <f t="shared" si="0"/>
        <v>0</v>
      </c>
      <c r="H76" s="67">
        <f t="shared" si="20"/>
        <v>0</v>
      </c>
    </row>
    <row r="77" spans="1:8" x14ac:dyDescent="0.25">
      <c r="A77" s="6" t="s">
        <v>167</v>
      </c>
      <c r="B77" t="s">
        <v>15</v>
      </c>
      <c r="C77" s="90" t="s">
        <v>319</v>
      </c>
      <c r="D77" s="66" t="s">
        <v>4</v>
      </c>
      <c r="E77" s="78">
        <f>Sensoren!H27</f>
        <v>0</v>
      </c>
      <c r="F77" s="7">
        <v>175.76719703977798</v>
      </c>
      <c r="G77" s="67">
        <f t="shared" si="0"/>
        <v>0</v>
      </c>
      <c r="H77" s="67">
        <f t="shared" si="20"/>
        <v>0</v>
      </c>
    </row>
    <row r="78" spans="1:8" x14ac:dyDescent="0.25">
      <c r="A78" s="6" t="s">
        <v>21</v>
      </c>
      <c r="B78" t="s">
        <v>27</v>
      </c>
      <c r="C78" s="90" t="s">
        <v>320</v>
      </c>
      <c r="D78" s="66" t="s">
        <v>4</v>
      </c>
      <c r="E78" s="68"/>
      <c r="F78" s="7">
        <v>32.379740980573544</v>
      </c>
      <c r="G78" s="67">
        <f t="shared" si="0"/>
        <v>0</v>
      </c>
      <c r="H78" s="67">
        <f t="shared" si="20"/>
        <v>0</v>
      </c>
    </row>
    <row r="79" spans="1:8" x14ac:dyDescent="0.25">
      <c r="A79" s="6" t="s">
        <v>21</v>
      </c>
      <c r="B79" t="s">
        <v>24</v>
      </c>
      <c r="C79" s="90" t="s">
        <v>321</v>
      </c>
      <c r="D79" s="2" t="s">
        <v>4</v>
      </c>
      <c r="E79" s="58"/>
      <c r="F79" s="7">
        <v>28.673506012950973</v>
      </c>
      <c r="G79" s="40">
        <f t="shared" si="0"/>
        <v>0</v>
      </c>
      <c r="H79" s="67">
        <f t="shared" si="20"/>
        <v>0</v>
      </c>
    </row>
    <row r="80" spans="1:8" x14ac:dyDescent="0.25">
      <c r="A80" s="6" t="s">
        <v>167</v>
      </c>
      <c r="B80" t="s">
        <v>86</v>
      </c>
      <c r="C80" s="90" t="s">
        <v>322</v>
      </c>
      <c r="D80" s="2" t="s">
        <v>4</v>
      </c>
      <c r="E80" s="84">
        <f>Sensoren!I27</f>
        <v>0</v>
      </c>
      <c r="F80" s="7">
        <v>185.01285846438483</v>
      </c>
      <c r="G80" s="40">
        <f t="shared" si="0"/>
        <v>0</v>
      </c>
      <c r="H80" s="67">
        <f t="shared" si="20"/>
        <v>0</v>
      </c>
    </row>
    <row r="81" spans="1:8" x14ac:dyDescent="0.25">
      <c r="A81" s="6" t="s">
        <v>167</v>
      </c>
      <c r="B81" t="s">
        <v>87</v>
      </c>
      <c r="C81" s="90" t="s">
        <v>323</v>
      </c>
      <c r="D81" s="2" t="s">
        <v>4</v>
      </c>
      <c r="E81" s="84">
        <f>Sensoren!J27</f>
        <v>0</v>
      </c>
      <c r="F81" s="7">
        <v>185.01285846438483</v>
      </c>
      <c r="G81" s="40">
        <f t="shared" si="0"/>
        <v>0</v>
      </c>
      <c r="H81" s="67">
        <f t="shared" si="20"/>
        <v>0</v>
      </c>
    </row>
    <row r="82" spans="1:8" x14ac:dyDescent="0.25">
      <c r="A82" s="6" t="s">
        <v>167</v>
      </c>
      <c r="B82" t="s">
        <v>89</v>
      </c>
      <c r="C82" s="90" t="s">
        <v>324</v>
      </c>
      <c r="D82" s="2" t="s">
        <v>4</v>
      </c>
      <c r="E82" s="84">
        <f>Sensoren!K27</f>
        <v>0</v>
      </c>
      <c r="F82" s="7">
        <v>194.26848288621647</v>
      </c>
      <c r="G82" s="40">
        <f t="shared" si="0"/>
        <v>0</v>
      </c>
      <c r="H82" s="67">
        <f t="shared" si="20"/>
        <v>0</v>
      </c>
    </row>
    <row r="83" spans="1:8" x14ac:dyDescent="0.25">
      <c r="A83" s="6" t="s">
        <v>167</v>
      </c>
      <c r="B83" t="s">
        <v>110</v>
      </c>
      <c r="C83" s="90" t="s">
        <v>325</v>
      </c>
      <c r="D83" s="2" t="s">
        <v>4</v>
      </c>
      <c r="E83" s="84">
        <f>Sensoren!L27</f>
        <v>0</v>
      </c>
      <c r="F83" s="7">
        <v>175.76719703977798</v>
      </c>
      <c r="G83" s="40">
        <f t="shared" si="0"/>
        <v>0</v>
      </c>
      <c r="H83" s="67">
        <f t="shared" si="20"/>
        <v>0</v>
      </c>
    </row>
    <row r="84" spans="1:8" x14ac:dyDescent="0.25">
      <c r="A84" s="6" t="s">
        <v>167</v>
      </c>
      <c r="B84" t="s">
        <v>111</v>
      </c>
      <c r="C84" s="90" t="s">
        <v>326</v>
      </c>
      <c r="D84" s="2" t="s">
        <v>4</v>
      </c>
      <c r="E84" s="84">
        <f>Sensoren!N27</f>
        <v>0</v>
      </c>
      <c r="F84" s="7">
        <v>175.76719703977798</v>
      </c>
      <c r="G84" s="40">
        <f t="shared" si="0"/>
        <v>0</v>
      </c>
      <c r="H84" s="67">
        <f t="shared" si="20"/>
        <v>0</v>
      </c>
    </row>
    <row r="85" spans="1:8" x14ac:dyDescent="0.25">
      <c r="A85" s="6" t="s">
        <v>167</v>
      </c>
      <c r="B85" t="s">
        <v>175</v>
      </c>
      <c r="C85" s="90" t="s">
        <v>327</v>
      </c>
      <c r="D85" s="2" t="s">
        <v>4</v>
      </c>
      <c r="E85" s="84">
        <f>Sensoren!M27</f>
        <v>0</v>
      </c>
      <c r="F85" s="7">
        <v>185.01285846438483</v>
      </c>
      <c r="G85" s="40">
        <f t="shared" si="0"/>
        <v>0</v>
      </c>
      <c r="H85" s="67">
        <f t="shared" si="20"/>
        <v>0</v>
      </c>
    </row>
    <row r="86" spans="1:8" x14ac:dyDescent="0.25">
      <c r="A86" s="6" t="s">
        <v>167</v>
      </c>
      <c r="B86" t="s">
        <v>115</v>
      </c>
      <c r="C86" s="90" t="s">
        <v>328</v>
      </c>
      <c r="D86" s="2" t="s">
        <v>4</v>
      </c>
      <c r="E86" s="84">
        <f>Sensoren!O27</f>
        <v>0</v>
      </c>
      <c r="F86" s="7">
        <v>25.903792784458833</v>
      </c>
      <c r="G86" s="40">
        <f t="shared" si="0"/>
        <v>0</v>
      </c>
      <c r="H86" s="67">
        <f t="shared" si="20"/>
        <v>0</v>
      </c>
    </row>
    <row r="87" spans="1:8" x14ac:dyDescent="0.25">
      <c r="A87" s="6" t="s">
        <v>167</v>
      </c>
      <c r="B87" t="s">
        <v>113</v>
      </c>
      <c r="C87" s="90" t="s">
        <v>329</v>
      </c>
      <c r="D87" s="2" t="s">
        <v>4</v>
      </c>
      <c r="E87" s="84">
        <f>Sensoren!P27</f>
        <v>0</v>
      </c>
      <c r="F87" s="7">
        <v>259.01800185013877</v>
      </c>
      <c r="G87" s="40">
        <f t="shared" si="0"/>
        <v>0</v>
      </c>
      <c r="H87" s="67">
        <f t="shared" si="20"/>
        <v>0</v>
      </c>
    </row>
    <row r="88" spans="1:8" x14ac:dyDescent="0.25">
      <c r="A88" s="6" t="s">
        <v>167</v>
      </c>
      <c r="B88" t="s">
        <v>114</v>
      </c>
      <c r="C88" s="90" t="s">
        <v>330</v>
      </c>
      <c r="D88" s="2" t="s">
        <v>4</v>
      </c>
      <c r="E88" s="84">
        <f>Sensoren!Q27</f>
        <v>0</v>
      </c>
      <c r="F88" s="7">
        <v>259.01800185013877</v>
      </c>
      <c r="G88" s="40">
        <f t="shared" si="0"/>
        <v>0</v>
      </c>
      <c r="H88" s="67">
        <f t="shared" si="20"/>
        <v>0</v>
      </c>
    </row>
    <row r="89" spans="1:8" x14ac:dyDescent="0.25">
      <c r="A89" s="6" t="s">
        <v>167</v>
      </c>
      <c r="B89" t="s">
        <v>17</v>
      </c>
      <c r="C89" s="90" t="s">
        <v>331</v>
      </c>
      <c r="D89" s="2" t="s">
        <v>4</v>
      </c>
      <c r="E89" s="84">
        <f>Sensoren!R27</f>
        <v>0</v>
      </c>
      <c r="F89" s="7">
        <v>194.26848288621647</v>
      </c>
      <c r="G89" s="40">
        <f t="shared" si="0"/>
        <v>0</v>
      </c>
      <c r="H89" s="67">
        <f t="shared" si="20"/>
        <v>0</v>
      </c>
    </row>
    <row r="90" spans="1:8" x14ac:dyDescent="0.25">
      <c r="A90" s="6" t="s">
        <v>167</v>
      </c>
      <c r="B90" t="s">
        <v>119</v>
      </c>
      <c r="C90" s="90" t="s">
        <v>332</v>
      </c>
      <c r="D90" s="2" t="s">
        <v>4</v>
      </c>
      <c r="E90" s="84">
        <f>Sensoren!S27</f>
        <v>0</v>
      </c>
      <c r="F90" s="7">
        <v>194.26848288621647</v>
      </c>
      <c r="G90" s="40">
        <f t="shared" si="0"/>
        <v>0</v>
      </c>
      <c r="H90" s="67">
        <f t="shared" si="20"/>
        <v>0</v>
      </c>
    </row>
    <row r="91" spans="1:8" x14ac:dyDescent="0.25">
      <c r="A91" s="6" t="s">
        <v>167</v>
      </c>
      <c r="B91" t="s">
        <v>18</v>
      </c>
      <c r="C91" s="90" t="s">
        <v>333</v>
      </c>
      <c r="D91" s="2" t="s">
        <v>4</v>
      </c>
      <c r="E91" s="84">
        <f>Sensoren!T27</f>
        <v>0</v>
      </c>
      <c r="F91" s="7">
        <v>194.26848288621599</v>
      </c>
      <c r="G91" s="40">
        <f t="shared" si="0"/>
        <v>0</v>
      </c>
      <c r="H91" s="67">
        <f t="shared" si="20"/>
        <v>0</v>
      </c>
    </row>
    <row r="92" spans="1:8" x14ac:dyDescent="0.25">
      <c r="A92" s="6" t="s">
        <v>167</v>
      </c>
      <c r="B92" t="s">
        <v>198</v>
      </c>
      <c r="C92" s="90" t="s">
        <v>334</v>
      </c>
      <c r="D92" s="2" t="s">
        <v>4</v>
      </c>
      <c r="E92" s="84">
        <f>Sensoren!V27</f>
        <v>0</v>
      </c>
      <c r="F92" s="7">
        <v>194.26848288621647</v>
      </c>
      <c r="G92" s="40">
        <f t="shared" ref="G92" si="21">E92*F92</f>
        <v>0</v>
      </c>
      <c r="H92" s="67">
        <f t="shared" si="20"/>
        <v>0</v>
      </c>
    </row>
    <row r="93" spans="1:8" x14ac:dyDescent="0.25">
      <c r="A93" s="6" t="s">
        <v>167</v>
      </c>
      <c r="B93" t="s">
        <v>201</v>
      </c>
      <c r="C93" s="90" t="s">
        <v>335</v>
      </c>
      <c r="D93" s="2" t="s">
        <v>4</v>
      </c>
      <c r="E93" s="84">
        <f>Sensoren!W27</f>
        <v>0</v>
      </c>
      <c r="F93" s="7">
        <v>194.26848288621647</v>
      </c>
      <c r="G93" s="40">
        <f t="shared" ref="G93:G94" si="22">E93*F93</f>
        <v>0</v>
      </c>
      <c r="H93" s="67">
        <f t="shared" si="20"/>
        <v>0</v>
      </c>
    </row>
    <row r="94" spans="1:8" x14ac:dyDescent="0.25">
      <c r="A94" s="6" t="s">
        <v>167</v>
      </c>
      <c r="B94" t="s">
        <v>203</v>
      </c>
      <c r="C94" s="90" t="s">
        <v>336</v>
      </c>
      <c r="D94" s="2" t="s">
        <v>4</v>
      </c>
      <c r="E94" s="84">
        <f>Sensoren!X27</f>
        <v>0</v>
      </c>
      <c r="F94" s="7">
        <v>194.26848288621647</v>
      </c>
      <c r="G94" s="40">
        <f t="shared" si="22"/>
        <v>0</v>
      </c>
      <c r="H94" s="67">
        <f t="shared" si="20"/>
        <v>0</v>
      </c>
    </row>
    <row r="95" spans="1:8" ht="7.5" customHeight="1" x14ac:dyDescent="0.25">
      <c r="A95" s="1"/>
      <c r="D95"/>
      <c r="E95" s="79"/>
      <c r="F95"/>
      <c r="G95"/>
      <c r="H95"/>
    </row>
    <row r="96" spans="1:8" ht="18.75" x14ac:dyDescent="0.3">
      <c r="A96" s="9" t="str">
        <f>Schaltermodule!C6</f>
        <v>LIGA.air / Modules d'interrupteur</v>
      </c>
      <c r="E96" s="84"/>
      <c r="F96" s="74"/>
      <c r="G96" s="40"/>
    </row>
    <row r="97" spans="1:8" x14ac:dyDescent="0.25">
      <c r="A97" s="6" t="s">
        <v>167</v>
      </c>
      <c r="B97" t="str">
        <f>Schaltermodule!C8</f>
        <v>TAST4.240</v>
      </c>
      <c r="C97" s="90" t="s">
        <v>337</v>
      </c>
      <c r="D97" s="2" t="s">
        <v>4</v>
      </c>
      <c r="E97" s="84">
        <f>Schaltermodule!C26</f>
        <v>0</v>
      </c>
      <c r="F97" s="7">
        <v>150.79</v>
      </c>
      <c r="G97" s="40">
        <f t="shared" si="0"/>
        <v>0</v>
      </c>
      <c r="H97" s="40">
        <f>G97*1.081</f>
        <v>0</v>
      </c>
    </row>
    <row r="98" spans="1:8" x14ac:dyDescent="0.25">
      <c r="A98" s="6" t="s">
        <v>167</v>
      </c>
      <c r="B98" t="str">
        <f>Schaltermodule!D8</f>
        <v>TAST8.240</v>
      </c>
      <c r="C98" s="90" t="s">
        <v>338</v>
      </c>
      <c r="D98" s="2" t="s">
        <v>4</v>
      </c>
      <c r="E98" s="84">
        <f>Schaltermodule!D26</f>
        <v>0</v>
      </c>
      <c r="F98" s="7">
        <v>194.26848288621647</v>
      </c>
      <c r="G98" s="40">
        <f t="shared" si="0"/>
        <v>0</v>
      </c>
      <c r="H98" s="40">
        <f t="shared" ref="H98:H113" si="23">G98*1.081</f>
        <v>0</v>
      </c>
    </row>
    <row r="99" spans="1:8" x14ac:dyDescent="0.25">
      <c r="A99" s="6" t="s">
        <v>167</v>
      </c>
      <c r="B99" t="s">
        <v>504</v>
      </c>
      <c r="C99" s="90" t="s">
        <v>509</v>
      </c>
      <c r="D99" s="2" t="s">
        <v>4</v>
      </c>
      <c r="E99" s="84">
        <f>Schaltermodule!E26</f>
        <v>0</v>
      </c>
      <c r="F99" s="7">
        <v>194.26848288621599</v>
      </c>
      <c r="G99" s="40">
        <f t="shared" ref="G99" si="24">E99*F99</f>
        <v>0</v>
      </c>
      <c r="H99" s="40">
        <f t="shared" ref="H99" si="25">G99*1.081</f>
        <v>0</v>
      </c>
    </row>
    <row r="100" spans="1:8" x14ac:dyDescent="0.25">
      <c r="A100" s="6" t="s">
        <v>167</v>
      </c>
      <c r="B100" t="s">
        <v>204</v>
      </c>
      <c r="C100" s="90" t="s">
        <v>339</v>
      </c>
      <c r="D100" s="2" t="s">
        <v>4</v>
      </c>
      <c r="E100" s="84">
        <f>Schaltermodule!F26</f>
        <v>0</v>
      </c>
      <c r="F100" s="7">
        <v>185.01285846438483</v>
      </c>
      <c r="G100" s="40">
        <f t="shared" ref="G100" si="26">E100*F100</f>
        <v>0</v>
      </c>
      <c r="H100" s="40">
        <f t="shared" si="23"/>
        <v>0</v>
      </c>
    </row>
    <row r="101" spans="1:8" x14ac:dyDescent="0.25">
      <c r="A101" s="6" t="s">
        <v>167</v>
      </c>
      <c r="B101" t="str">
        <f>Schaltermodule!G8</f>
        <v>SM.BAT.W</v>
      </c>
      <c r="C101" s="90" t="s">
        <v>340</v>
      </c>
      <c r="D101" s="2" t="s">
        <v>4</v>
      </c>
      <c r="E101" s="84">
        <f>Schaltermodule!G26</f>
        <v>0</v>
      </c>
      <c r="F101" s="7">
        <v>134.13183163737281</v>
      </c>
      <c r="G101" s="40">
        <f t="shared" si="0"/>
        <v>0</v>
      </c>
      <c r="H101" s="40">
        <f t="shared" si="23"/>
        <v>0</v>
      </c>
    </row>
    <row r="102" spans="1:8" x14ac:dyDescent="0.25">
      <c r="A102" s="6" t="s">
        <v>167</v>
      </c>
      <c r="B102" t="str">
        <f>Schaltermodule!H8</f>
        <v>SM.BAT.S</v>
      </c>
      <c r="C102" s="90" t="s">
        <v>341</v>
      </c>
      <c r="D102" s="2" t="s">
        <v>4</v>
      </c>
      <c r="E102" s="84">
        <f>Schaltermodule!I26</f>
        <v>0</v>
      </c>
      <c r="F102" s="7">
        <v>134.13183163737281</v>
      </c>
      <c r="G102" s="40">
        <f t="shared" ref="G102:G159" si="27">E102*F102</f>
        <v>0</v>
      </c>
      <c r="H102" s="40">
        <f t="shared" si="23"/>
        <v>0</v>
      </c>
    </row>
    <row r="103" spans="1:8" x14ac:dyDescent="0.25">
      <c r="A103" s="6" t="s">
        <v>167</v>
      </c>
      <c r="B103" t="str">
        <f>Schaltermodule!I8</f>
        <v>SV.BAT.W</v>
      </c>
      <c r="C103" s="90" t="s">
        <v>342</v>
      </c>
      <c r="D103" s="2" t="s">
        <v>4</v>
      </c>
      <c r="E103" s="84">
        <f>Schaltermodule!J26</f>
        <v>0</v>
      </c>
      <c r="F103" s="7">
        <v>134.13183163737281</v>
      </c>
      <c r="G103" s="40">
        <f t="shared" si="27"/>
        <v>0</v>
      </c>
      <c r="H103" s="40">
        <f t="shared" si="23"/>
        <v>0</v>
      </c>
    </row>
    <row r="104" spans="1:8" x14ac:dyDescent="0.25">
      <c r="A104" s="6" t="s">
        <v>167</v>
      </c>
      <c r="B104" t="str">
        <f>Schaltermodule!J8</f>
        <v>SV.BAT.S</v>
      </c>
      <c r="C104" s="90" t="s">
        <v>343</v>
      </c>
      <c r="D104" s="2" t="s">
        <v>4</v>
      </c>
      <c r="E104" s="84">
        <f>Schaltermodule!J26</f>
        <v>0</v>
      </c>
      <c r="F104" s="7">
        <v>134.13183163737281</v>
      </c>
      <c r="G104" s="40">
        <f t="shared" si="27"/>
        <v>0</v>
      </c>
      <c r="H104" s="40">
        <f t="shared" si="23"/>
        <v>0</v>
      </c>
    </row>
    <row r="105" spans="1:8" x14ac:dyDescent="0.25">
      <c r="A105" s="64" t="s">
        <v>167</v>
      </c>
      <c r="B105" s="6">
        <f>Schaltermodule!K8</f>
        <v>374740000</v>
      </c>
      <c r="C105" s="90" t="s">
        <v>344</v>
      </c>
      <c r="D105" s="66" t="s">
        <v>4</v>
      </c>
      <c r="E105" s="78">
        <f>Schaltermodule!K26</f>
        <v>0</v>
      </c>
      <c r="F105" s="7">
        <v>143.38745605920442</v>
      </c>
      <c r="G105" s="67">
        <f t="shared" si="27"/>
        <v>0</v>
      </c>
      <c r="H105" s="40">
        <f t="shared" si="23"/>
        <v>0</v>
      </c>
    </row>
    <row r="106" spans="1:8" x14ac:dyDescent="0.25">
      <c r="A106" s="64" t="s">
        <v>167</v>
      </c>
      <c r="B106" s="6">
        <f>Schaltermodule!L8</f>
        <v>374750000</v>
      </c>
      <c r="C106" s="90" t="s">
        <v>345</v>
      </c>
      <c r="D106" s="66" t="s">
        <v>4</v>
      </c>
      <c r="E106" s="78">
        <f>Schaltermodule!L26</f>
        <v>0</v>
      </c>
      <c r="F106" s="7">
        <v>148.01028677150788</v>
      </c>
      <c r="G106" s="67">
        <f t="shared" si="27"/>
        <v>0</v>
      </c>
      <c r="H106" s="40">
        <f t="shared" si="23"/>
        <v>0</v>
      </c>
    </row>
    <row r="107" spans="1:8" x14ac:dyDescent="0.25">
      <c r="A107" s="64" t="s">
        <v>167</v>
      </c>
      <c r="B107" s="65" t="str">
        <f>Schaltermodule!M8</f>
        <v>FERB.S</v>
      </c>
      <c r="C107" s="65" t="s">
        <v>346</v>
      </c>
      <c r="D107" s="66" t="s">
        <v>4</v>
      </c>
      <c r="E107" s="78">
        <f>Schaltermodule!M26</f>
        <v>0</v>
      </c>
      <c r="F107" s="7">
        <v>148.01028677150788</v>
      </c>
      <c r="G107" s="67">
        <f t="shared" si="27"/>
        <v>0</v>
      </c>
      <c r="H107" s="40">
        <f t="shared" si="23"/>
        <v>0</v>
      </c>
    </row>
    <row r="108" spans="1:8" x14ac:dyDescent="0.25">
      <c r="A108" s="64" t="s">
        <v>167</v>
      </c>
      <c r="B108" s="65" t="s">
        <v>207</v>
      </c>
      <c r="C108" s="65" t="s">
        <v>208</v>
      </c>
      <c r="D108" s="66" t="s">
        <v>4</v>
      </c>
      <c r="E108" s="78">
        <f>Schaltermodule!N26</f>
        <v>0</v>
      </c>
      <c r="F108" s="7">
        <v>194.26848288621647</v>
      </c>
      <c r="G108" s="67">
        <f t="shared" ref="G108" si="28">E108*F108</f>
        <v>0</v>
      </c>
      <c r="H108" s="40">
        <f t="shared" si="23"/>
        <v>0</v>
      </c>
    </row>
    <row r="109" spans="1:8" x14ac:dyDescent="0.25">
      <c r="A109" s="64" t="s">
        <v>167</v>
      </c>
      <c r="B109" s="65" t="str">
        <f>Schaltermodule!O8</f>
        <v>BAT.TAST.W</v>
      </c>
      <c r="C109" s="65" t="s">
        <v>347</v>
      </c>
      <c r="D109" s="66" t="s">
        <v>4</v>
      </c>
      <c r="E109" s="78">
        <f>Schaltermodule!O26</f>
        <v>0</v>
      </c>
      <c r="F109" s="7">
        <v>194.26848288621647</v>
      </c>
      <c r="G109" s="67">
        <f t="shared" si="27"/>
        <v>0</v>
      </c>
      <c r="H109" s="40">
        <f t="shared" si="23"/>
        <v>0</v>
      </c>
    </row>
    <row r="110" spans="1:8" x14ac:dyDescent="0.25">
      <c r="A110" s="64" t="s">
        <v>167</v>
      </c>
      <c r="B110" s="65" t="str">
        <f>Schaltermodule!P8</f>
        <v>BAT.TAST.S</v>
      </c>
      <c r="C110" s="65" t="s">
        <v>348</v>
      </c>
      <c r="D110" s="66" t="s">
        <v>4</v>
      </c>
      <c r="E110" s="78">
        <f>Schaltermodule!P26</f>
        <v>0</v>
      </c>
      <c r="F110" s="7">
        <v>305.18653098982423</v>
      </c>
      <c r="G110" s="67">
        <f t="shared" si="27"/>
        <v>0</v>
      </c>
      <c r="H110" s="40">
        <f t="shared" si="23"/>
        <v>0</v>
      </c>
    </row>
    <row r="111" spans="1:8" x14ac:dyDescent="0.25">
      <c r="A111" s="64" t="s">
        <v>167</v>
      </c>
      <c r="B111" s="65" t="s">
        <v>142</v>
      </c>
      <c r="C111" s="65" t="s">
        <v>349</v>
      </c>
      <c r="D111" s="66" t="s">
        <v>4</v>
      </c>
      <c r="E111" s="78">
        <f>Schaltermodule!T26</f>
        <v>0</v>
      </c>
      <c r="F111" s="7">
        <v>721.55014801110087</v>
      </c>
      <c r="G111" s="67">
        <f t="shared" si="27"/>
        <v>0</v>
      </c>
      <c r="H111" s="40">
        <f t="shared" si="23"/>
        <v>0</v>
      </c>
    </row>
    <row r="112" spans="1:8" x14ac:dyDescent="0.25">
      <c r="A112" s="64" t="s">
        <v>167</v>
      </c>
      <c r="B112" s="65" t="s">
        <v>189</v>
      </c>
      <c r="C112" s="65" t="s">
        <v>350</v>
      </c>
      <c r="D112" s="66" t="s">
        <v>4</v>
      </c>
      <c r="E112" s="78">
        <f>Schaltermodule!U26</f>
        <v>0</v>
      </c>
      <c r="F112" s="7">
        <v>120.26333950046252</v>
      </c>
      <c r="G112" s="67">
        <f t="shared" si="27"/>
        <v>0</v>
      </c>
      <c r="H112" s="40">
        <f t="shared" si="23"/>
        <v>0</v>
      </c>
    </row>
    <row r="113" spans="1:8" x14ac:dyDescent="0.25">
      <c r="A113" s="64" t="s">
        <v>167</v>
      </c>
      <c r="B113" s="65" t="s">
        <v>190</v>
      </c>
      <c r="C113" s="65" t="s">
        <v>351</v>
      </c>
      <c r="D113" s="66" t="s">
        <v>4</v>
      </c>
      <c r="E113" s="78">
        <f>Schaltermodule!V26</f>
        <v>0</v>
      </c>
      <c r="F113" s="75">
        <v>120.71</v>
      </c>
      <c r="G113" s="67">
        <f t="shared" ref="G113" si="29">E113*F113</f>
        <v>0</v>
      </c>
      <c r="H113" s="40">
        <f t="shared" si="23"/>
        <v>0</v>
      </c>
    </row>
    <row r="114" spans="1:8" ht="5.0999999999999996" customHeight="1" x14ac:dyDescent="0.25">
      <c r="A114" s="64"/>
      <c r="B114" s="65"/>
      <c r="C114" s="65"/>
      <c r="D114" s="66"/>
      <c r="E114" s="78"/>
      <c r="F114" s="76"/>
      <c r="G114" s="67"/>
      <c r="H114" s="69"/>
    </row>
    <row r="115" spans="1:8" ht="18.75" x14ac:dyDescent="0.3">
      <c r="A115" s="70" t="s">
        <v>168</v>
      </c>
      <c r="B115" s="65"/>
      <c r="C115" s="65"/>
      <c r="D115" s="66"/>
      <c r="E115" s="78"/>
      <c r="F115" s="76"/>
      <c r="G115" s="67"/>
      <c r="H115" s="69"/>
    </row>
    <row r="116" spans="1:8" x14ac:dyDescent="0.25">
      <c r="A116" s="6" t="s">
        <v>167</v>
      </c>
      <c r="B116" t="s">
        <v>273</v>
      </c>
      <c r="C116" s="90" t="s">
        <v>352</v>
      </c>
      <c r="D116" s="2" t="s">
        <v>4</v>
      </c>
      <c r="E116" s="68"/>
      <c r="F116" s="7">
        <v>212.77</v>
      </c>
      <c r="G116" s="67">
        <f t="shared" ref="G116:G127" si="30">E116*F116</f>
        <v>0</v>
      </c>
      <c r="H116" s="40">
        <f t="shared" ref="H116:H127" si="31">G116*1.081</f>
        <v>0</v>
      </c>
    </row>
    <row r="117" spans="1:8" x14ac:dyDescent="0.25">
      <c r="A117" s="6" t="s">
        <v>167</v>
      </c>
      <c r="B117" t="s">
        <v>274</v>
      </c>
      <c r="C117" s="90" t="s">
        <v>353</v>
      </c>
      <c r="D117" s="2" t="s">
        <v>4</v>
      </c>
      <c r="E117" s="68"/>
      <c r="F117" s="7">
        <v>212.77</v>
      </c>
      <c r="G117" s="67">
        <f t="shared" si="30"/>
        <v>0</v>
      </c>
      <c r="H117" s="40">
        <f t="shared" si="31"/>
        <v>0</v>
      </c>
    </row>
    <row r="118" spans="1:8" x14ac:dyDescent="0.25">
      <c r="A118" s="6" t="s">
        <v>167</v>
      </c>
      <c r="B118" t="s">
        <v>275</v>
      </c>
      <c r="C118" s="90" t="s">
        <v>354</v>
      </c>
      <c r="D118" s="2" t="s">
        <v>4</v>
      </c>
      <c r="E118" s="68"/>
      <c r="F118" s="7">
        <v>212.77</v>
      </c>
      <c r="G118" s="67">
        <f t="shared" si="30"/>
        <v>0</v>
      </c>
      <c r="H118" s="40">
        <f t="shared" si="31"/>
        <v>0</v>
      </c>
    </row>
    <row r="119" spans="1:8" x14ac:dyDescent="0.25">
      <c r="A119" s="6" t="s">
        <v>167</v>
      </c>
      <c r="B119" t="s">
        <v>220</v>
      </c>
      <c r="C119" s="90" t="s">
        <v>355</v>
      </c>
      <c r="D119" s="2" t="s">
        <v>4</v>
      </c>
      <c r="E119" s="68"/>
      <c r="F119" s="7">
        <v>564.29</v>
      </c>
      <c r="G119" s="67">
        <f t="shared" si="30"/>
        <v>0</v>
      </c>
      <c r="H119" s="40">
        <f t="shared" si="31"/>
        <v>0</v>
      </c>
    </row>
    <row r="120" spans="1:8" x14ac:dyDescent="0.25">
      <c r="A120" s="6" t="s">
        <v>167</v>
      </c>
      <c r="B120" t="s">
        <v>219</v>
      </c>
      <c r="C120" s="90" t="s">
        <v>356</v>
      </c>
      <c r="D120" s="2" t="s">
        <v>4</v>
      </c>
      <c r="E120" s="68"/>
      <c r="F120" s="7">
        <v>564.29</v>
      </c>
      <c r="G120" s="67">
        <f t="shared" si="30"/>
        <v>0</v>
      </c>
      <c r="H120" s="40">
        <f t="shared" si="31"/>
        <v>0</v>
      </c>
    </row>
    <row r="121" spans="1:8" x14ac:dyDescent="0.25">
      <c r="A121" s="6" t="s">
        <v>167</v>
      </c>
      <c r="B121" t="s">
        <v>221</v>
      </c>
      <c r="C121" s="90" t="s">
        <v>357</v>
      </c>
      <c r="D121" s="2" t="s">
        <v>4</v>
      </c>
      <c r="E121" s="68"/>
      <c r="F121" s="7">
        <v>564.29</v>
      </c>
      <c r="G121" s="67">
        <f t="shared" si="30"/>
        <v>0</v>
      </c>
      <c r="H121" s="40">
        <f t="shared" si="31"/>
        <v>0</v>
      </c>
    </row>
    <row r="122" spans="1:8" x14ac:dyDescent="0.25">
      <c r="A122" s="6" t="s">
        <v>167</v>
      </c>
      <c r="B122" t="s">
        <v>256</v>
      </c>
      <c r="C122" s="90" t="s">
        <v>358</v>
      </c>
      <c r="D122" s="2" t="s">
        <v>4</v>
      </c>
      <c r="E122" s="68"/>
      <c r="F122" s="7">
        <v>693.8</v>
      </c>
      <c r="G122" s="67">
        <f t="shared" si="30"/>
        <v>0</v>
      </c>
      <c r="H122" s="40">
        <f t="shared" si="31"/>
        <v>0</v>
      </c>
    </row>
    <row r="123" spans="1:8" x14ac:dyDescent="0.25">
      <c r="A123" s="6" t="s">
        <v>167</v>
      </c>
      <c r="B123" t="s">
        <v>257</v>
      </c>
      <c r="C123" s="90" t="s">
        <v>359</v>
      </c>
      <c r="D123" s="2" t="s">
        <v>4</v>
      </c>
      <c r="E123" s="68"/>
      <c r="F123" s="7">
        <v>693.8</v>
      </c>
      <c r="G123" s="67">
        <f t="shared" si="30"/>
        <v>0</v>
      </c>
      <c r="H123" s="40">
        <f t="shared" si="31"/>
        <v>0</v>
      </c>
    </row>
    <row r="124" spans="1:8" x14ac:dyDescent="0.25">
      <c r="A124" s="6" t="s">
        <v>167</v>
      </c>
      <c r="B124" t="s">
        <v>258</v>
      </c>
      <c r="C124" s="90" t="s">
        <v>360</v>
      </c>
      <c r="D124" s="2" t="s">
        <v>4</v>
      </c>
      <c r="E124" s="68"/>
      <c r="F124" s="7">
        <v>693.8</v>
      </c>
      <c r="G124" s="67">
        <f t="shared" si="30"/>
        <v>0</v>
      </c>
      <c r="H124" s="40">
        <f t="shared" si="31"/>
        <v>0</v>
      </c>
    </row>
    <row r="125" spans="1:8" x14ac:dyDescent="0.25">
      <c r="A125" s="6" t="s">
        <v>167</v>
      </c>
      <c r="B125" t="s">
        <v>259</v>
      </c>
      <c r="C125" s="90" t="s">
        <v>361</v>
      </c>
      <c r="D125" s="2" t="s">
        <v>4</v>
      </c>
      <c r="E125" s="68"/>
      <c r="F125" s="7">
        <v>1030</v>
      </c>
      <c r="G125" s="67">
        <f t="shared" si="30"/>
        <v>0</v>
      </c>
      <c r="H125" s="40">
        <f t="shared" si="31"/>
        <v>0</v>
      </c>
    </row>
    <row r="126" spans="1:8" x14ac:dyDescent="0.25">
      <c r="A126" s="6" t="s">
        <v>167</v>
      </c>
      <c r="B126" t="s">
        <v>260</v>
      </c>
      <c r="C126" s="90" t="s">
        <v>362</v>
      </c>
      <c r="D126" s="2" t="s">
        <v>4</v>
      </c>
      <c r="E126" s="68"/>
      <c r="F126" s="7">
        <v>1030</v>
      </c>
      <c r="G126" s="67">
        <f t="shared" si="30"/>
        <v>0</v>
      </c>
      <c r="H126" s="40">
        <f t="shared" si="31"/>
        <v>0</v>
      </c>
    </row>
    <row r="127" spans="1:8" x14ac:dyDescent="0.25">
      <c r="A127" s="6" t="s">
        <v>167</v>
      </c>
      <c r="B127" t="s">
        <v>261</v>
      </c>
      <c r="C127" s="90" t="s">
        <v>363</v>
      </c>
      <c r="D127" s="2" t="s">
        <v>4</v>
      </c>
      <c r="E127" s="68"/>
      <c r="F127" s="7">
        <v>1030</v>
      </c>
      <c r="G127" s="67">
        <f t="shared" si="30"/>
        <v>0</v>
      </c>
      <c r="H127" s="40">
        <f t="shared" si="31"/>
        <v>0</v>
      </c>
    </row>
    <row r="128" spans="1:8" x14ac:dyDescent="0.25">
      <c r="A128" s="6" t="s">
        <v>167</v>
      </c>
      <c r="B128" t="s">
        <v>222</v>
      </c>
      <c r="C128" s="90" t="s">
        <v>364</v>
      </c>
      <c r="D128" s="2" t="s">
        <v>4</v>
      </c>
      <c r="E128" s="68"/>
      <c r="F128" s="7">
        <v>758.56</v>
      </c>
      <c r="G128" s="67">
        <f t="shared" ref="G128:G132" si="32">E128*F128</f>
        <v>0</v>
      </c>
      <c r="H128" s="40">
        <f t="shared" ref="H128:H132" si="33">G128*1.081</f>
        <v>0</v>
      </c>
    </row>
    <row r="129" spans="1:8" x14ac:dyDescent="0.25">
      <c r="A129" s="6" t="s">
        <v>167</v>
      </c>
      <c r="B129" t="s">
        <v>223</v>
      </c>
      <c r="C129" s="90" t="s">
        <v>365</v>
      </c>
      <c r="D129" s="2" t="s">
        <v>4</v>
      </c>
      <c r="E129" s="68"/>
      <c r="F129" s="7">
        <v>874.19</v>
      </c>
      <c r="G129" s="67">
        <f t="shared" si="32"/>
        <v>0</v>
      </c>
      <c r="H129" s="40">
        <f t="shared" si="33"/>
        <v>0</v>
      </c>
    </row>
    <row r="130" spans="1:8" x14ac:dyDescent="0.25">
      <c r="A130" s="6" t="s">
        <v>167</v>
      </c>
      <c r="B130" t="s">
        <v>224</v>
      </c>
      <c r="C130" s="90" t="s">
        <v>366</v>
      </c>
      <c r="D130" s="2" t="s">
        <v>4</v>
      </c>
      <c r="E130" s="68"/>
      <c r="F130" s="7">
        <v>874.19</v>
      </c>
      <c r="G130" s="67">
        <f t="shared" si="32"/>
        <v>0</v>
      </c>
      <c r="H130" s="40">
        <f t="shared" si="33"/>
        <v>0</v>
      </c>
    </row>
    <row r="131" spans="1:8" x14ac:dyDescent="0.25">
      <c r="A131" s="6" t="s">
        <v>167</v>
      </c>
      <c r="B131" t="s">
        <v>225</v>
      </c>
      <c r="C131" s="90" t="s">
        <v>367</v>
      </c>
      <c r="D131" s="2" t="s">
        <v>4</v>
      </c>
      <c r="E131" s="68"/>
      <c r="F131" s="7">
        <v>874.19</v>
      </c>
      <c r="G131" s="67">
        <f t="shared" si="32"/>
        <v>0</v>
      </c>
      <c r="H131" s="40">
        <f t="shared" si="33"/>
        <v>0</v>
      </c>
    </row>
    <row r="132" spans="1:8" x14ac:dyDescent="0.25">
      <c r="A132" s="6" t="s">
        <v>167</v>
      </c>
      <c r="B132" t="s">
        <v>226</v>
      </c>
      <c r="C132" s="90" t="s">
        <v>368</v>
      </c>
      <c r="D132" s="2" t="s">
        <v>4</v>
      </c>
      <c r="E132" s="68"/>
      <c r="F132" s="7">
        <v>1110.08</v>
      </c>
      <c r="G132" s="67">
        <f t="shared" si="32"/>
        <v>0</v>
      </c>
      <c r="H132" s="40">
        <f t="shared" si="33"/>
        <v>0</v>
      </c>
    </row>
    <row r="133" spans="1:8" x14ac:dyDescent="0.25">
      <c r="A133" s="6" t="s">
        <v>167</v>
      </c>
      <c r="B133" s="65" t="s">
        <v>99</v>
      </c>
      <c r="C133" s="65" t="s">
        <v>369</v>
      </c>
      <c r="D133" s="66" t="s">
        <v>4</v>
      </c>
      <c r="E133" s="68"/>
      <c r="F133" s="7">
        <v>101.76205365402406</v>
      </c>
      <c r="G133" s="67">
        <f>E133*F133</f>
        <v>0</v>
      </c>
      <c r="H133" s="67">
        <f>G133*1.081</f>
        <v>0</v>
      </c>
    </row>
    <row r="134" spans="1:8" x14ac:dyDescent="0.25">
      <c r="A134" s="6" t="s">
        <v>167</v>
      </c>
      <c r="B134" s="65" t="s">
        <v>251</v>
      </c>
      <c r="C134" s="65" t="s">
        <v>370</v>
      </c>
      <c r="D134" s="66" t="s">
        <v>4</v>
      </c>
      <c r="E134" s="68"/>
      <c r="F134" s="7">
        <v>767.81</v>
      </c>
      <c r="G134" s="67">
        <f>E134*F134</f>
        <v>0</v>
      </c>
      <c r="H134" s="67">
        <f>G134*1.081</f>
        <v>0</v>
      </c>
    </row>
    <row r="135" spans="1:8" x14ac:dyDescent="0.25">
      <c r="A135" s="6" t="s">
        <v>167</v>
      </c>
      <c r="B135" s="65" t="s">
        <v>252</v>
      </c>
      <c r="C135" s="65" t="s">
        <v>254</v>
      </c>
      <c r="D135" s="66" t="s">
        <v>4</v>
      </c>
      <c r="E135" s="68"/>
      <c r="F135" s="7">
        <v>402.41</v>
      </c>
      <c r="G135" s="67">
        <f t="shared" ref="G135:G136" si="34">E135*F135</f>
        <v>0</v>
      </c>
      <c r="H135" s="67">
        <f t="shared" ref="H135:H136" si="35">G135*1.081</f>
        <v>0</v>
      </c>
    </row>
    <row r="136" spans="1:8" x14ac:dyDescent="0.25">
      <c r="A136" s="6" t="s">
        <v>167</v>
      </c>
      <c r="B136" s="65" t="s">
        <v>253</v>
      </c>
      <c r="C136" s="65" t="s">
        <v>371</v>
      </c>
      <c r="D136" s="66" t="s">
        <v>4</v>
      </c>
      <c r="E136" s="68"/>
      <c r="F136" s="7">
        <v>379.28</v>
      </c>
      <c r="G136" s="67">
        <f t="shared" si="34"/>
        <v>0</v>
      </c>
      <c r="H136" s="67">
        <f t="shared" si="35"/>
        <v>0</v>
      </c>
    </row>
    <row r="137" spans="1:8" x14ac:dyDescent="0.25">
      <c r="A137" s="64" t="s">
        <v>167</v>
      </c>
      <c r="B137" s="65" t="s">
        <v>54</v>
      </c>
      <c r="C137" s="65" t="s">
        <v>372</v>
      </c>
      <c r="D137" s="66" t="s">
        <v>4</v>
      </c>
      <c r="E137" s="68"/>
      <c r="F137" s="7">
        <v>185.01285846438483</v>
      </c>
      <c r="G137" s="67">
        <f t="shared" si="27"/>
        <v>0</v>
      </c>
      <c r="H137" s="67">
        <f t="shared" ref="H137:H164" si="36">G137*1.081</f>
        <v>0</v>
      </c>
    </row>
    <row r="138" spans="1:8" x14ac:dyDescent="0.25">
      <c r="A138" s="64" t="s">
        <v>167</v>
      </c>
      <c r="B138" s="65" t="s">
        <v>55</v>
      </c>
      <c r="C138" s="65" t="s">
        <v>373</v>
      </c>
      <c r="D138" s="66" t="s">
        <v>4</v>
      </c>
      <c r="E138" s="68"/>
      <c r="F138" s="7">
        <v>185.01285846438483</v>
      </c>
      <c r="G138" s="67">
        <f t="shared" si="27"/>
        <v>0</v>
      </c>
      <c r="H138" s="67">
        <f t="shared" si="36"/>
        <v>0</v>
      </c>
    </row>
    <row r="139" spans="1:8" x14ac:dyDescent="0.25">
      <c r="A139" s="64" t="s">
        <v>167</v>
      </c>
      <c r="B139" s="65" t="s">
        <v>56</v>
      </c>
      <c r="C139" s="65" t="s">
        <v>374</v>
      </c>
      <c r="D139" s="66" t="s">
        <v>4</v>
      </c>
      <c r="E139" s="68"/>
      <c r="F139" s="7">
        <v>194.26848288621647</v>
      </c>
      <c r="G139" s="67">
        <f t="shared" si="27"/>
        <v>0</v>
      </c>
      <c r="H139" s="67">
        <f t="shared" si="36"/>
        <v>0</v>
      </c>
    </row>
    <row r="140" spans="1:8" x14ac:dyDescent="0.25">
      <c r="A140" s="64" t="s">
        <v>167</v>
      </c>
      <c r="B140" s="65" t="s">
        <v>57</v>
      </c>
      <c r="C140" s="65" t="s">
        <v>375</v>
      </c>
      <c r="D140" s="66" t="s">
        <v>4</v>
      </c>
      <c r="E140" s="68"/>
      <c r="F140" s="7">
        <v>194.26848288621647</v>
      </c>
      <c r="G140" s="67">
        <f t="shared" si="27"/>
        <v>0</v>
      </c>
      <c r="H140" s="67">
        <f t="shared" si="36"/>
        <v>0</v>
      </c>
    </row>
    <row r="141" spans="1:8" x14ac:dyDescent="0.25">
      <c r="A141" s="64" t="s">
        <v>167</v>
      </c>
      <c r="B141" s="65" t="s">
        <v>182</v>
      </c>
      <c r="C141" s="65" t="s">
        <v>376</v>
      </c>
      <c r="D141" s="66" t="s">
        <v>4</v>
      </c>
      <c r="E141" s="68"/>
      <c r="F141" s="7">
        <v>185.01285846438483</v>
      </c>
      <c r="G141" s="67">
        <f t="shared" si="27"/>
        <v>0</v>
      </c>
      <c r="H141" s="67">
        <f t="shared" si="36"/>
        <v>0</v>
      </c>
    </row>
    <row r="142" spans="1:8" x14ac:dyDescent="0.25">
      <c r="A142" s="64" t="s">
        <v>167</v>
      </c>
      <c r="B142" s="65" t="s">
        <v>181</v>
      </c>
      <c r="C142" s="65" t="s">
        <v>377</v>
      </c>
      <c r="D142" s="66" t="s">
        <v>4</v>
      </c>
      <c r="E142" s="68"/>
      <c r="F142" s="7">
        <v>46.258196114708603</v>
      </c>
      <c r="G142" s="67">
        <f t="shared" ref="G142" si="37">E142*F142</f>
        <v>0</v>
      </c>
      <c r="H142" s="67">
        <f t="shared" si="36"/>
        <v>0</v>
      </c>
    </row>
    <row r="143" spans="1:8" x14ac:dyDescent="0.25">
      <c r="A143" s="64" t="s">
        <v>167</v>
      </c>
      <c r="B143" s="65" t="s">
        <v>262</v>
      </c>
      <c r="C143" s="65" t="s">
        <v>378</v>
      </c>
      <c r="D143" s="66" t="s">
        <v>4</v>
      </c>
      <c r="E143" s="68"/>
      <c r="F143" s="7">
        <v>58.28</v>
      </c>
      <c r="G143" s="67">
        <f t="shared" ref="G143" si="38">E143*F143</f>
        <v>0</v>
      </c>
      <c r="H143" s="67">
        <f t="shared" ref="H143" si="39">G143*1.081</f>
        <v>0</v>
      </c>
    </row>
    <row r="144" spans="1:8" x14ac:dyDescent="0.25">
      <c r="A144" s="64" t="s">
        <v>167</v>
      </c>
      <c r="B144" s="65" t="s">
        <v>58</v>
      </c>
      <c r="C144" s="65" t="s">
        <v>379</v>
      </c>
      <c r="D144" s="66" t="s">
        <v>4</v>
      </c>
      <c r="E144" s="68"/>
      <c r="F144" s="7">
        <v>198.8913135985199</v>
      </c>
      <c r="G144" s="67">
        <f t="shared" si="27"/>
        <v>0</v>
      </c>
      <c r="H144" s="67">
        <f t="shared" si="36"/>
        <v>0</v>
      </c>
    </row>
    <row r="145" spans="1:9" x14ac:dyDescent="0.25">
      <c r="A145" s="64" t="s">
        <v>167</v>
      </c>
      <c r="B145" s="65" t="s">
        <v>59</v>
      </c>
      <c r="C145" s="65" t="s">
        <v>380</v>
      </c>
      <c r="D145" s="66" t="s">
        <v>4</v>
      </c>
      <c r="E145" s="68"/>
      <c r="F145" s="7">
        <v>194.26848288621647</v>
      </c>
      <c r="G145" s="67">
        <f t="shared" si="27"/>
        <v>0</v>
      </c>
      <c r="H145" s="67">
        <f t="shared" si="36"/>
        <v>0</v>
      </c>
    </row>
    <row r="146" spans="1:9" s="79" customFormat="1" x14ac:dyDescent="0.25">
      <c r="A146" s="64" t="s">
        <v>167</v>
      </c>
      <c r="B146" s="77" t="s">
        <v>210</v>
      </c>
      <c r="C146" s="91" t="s">
        <v>209</v>
      </c>
      <c r="D146" s="78" t="s">
        <v>4</v>
      </c>
      <c r="E146" s="68"/>
      <c r="F146" s="7">
        <v>194.26848288621647</v>
      </c>
      <c r="G146" s="75">
        <f t="shared" ref="G146" si="40">E146*F146</f>
        <v>0</v>
      </c>
      <c r="H146" s="67">
        <f t="shared" si="36"/>
        <v>0</v>
      </c>
      <c r="I146"/>
    </row>
    <row r="147" spans="1:9" x14ac:dyDescent="0.25">
      <c r="A147" s="64" t="s">
        <v>61</v>
      </c>
      <c r="B147" s="65" t="s">
        <v>62</v>
      </c>
      <c r="C147" s="65" t="s">
        <v>381</v>
      </c>
      <c r="D147" s="66" t="s">
        <v>4</v>
      </c>
      <c r="E147" s="68"/>
      <c r="F147" s="7">
        <v>24.050675300647548</v>
      </c>
      <c r="G147" s="67">
        <f t="shared" si="27"/>
        <v>0</v>
      </c>
      <c r="H147" s="67">
        <f t="shared" si="36"/>
        <v>0</v>
      </c>
    </row>
    <row r="148" spans="1:9" x14ac:dyDescent="0.25">
      <c r="A148" s="6" t="s">
        <v>60</v>
      </c>
      <c r="B148" s="6">
        <v>323222000</v>
      </c>
      <c r="C148" s="90" t="s">
        <v>382</v>
      </c>
      <c r="D148" s="66" t="s">
        <v>4</v>
      </c>
      <c r="E148" s="68"/>
      <c r="F148" s="7">
        <v>88.610897317298793</v>
      </c>
      <c r="G148" s="67">
        <f>E148*F148</f>
        <v>0</v>
      </c>
      <c r="H148" s="67">
        <f t="shared" si="36"/>
        <v>0</v>
      </c>
    </row>
    <row r="149" spans="1:9" x14ac:dyDescent="0.25">
      <c r="A149" s="6" t="s">
        <v>60</v>
      </c>
      <c r="B149" s="6">
        <v>323226000</v>
      </c>
      <c r="C149" s="90" t="s">
        <v>383</v>
      </c>
      <c r="D149" s="66" t="s">
        <v>4</v>
      </c>
      <c r="E149" s="68"/>
      <c r="F149" s="73">
        <v>112.74</v>
      </c>
      <c r="G149" s="40">
        <f>E149*F149</f>
        <v>0</v>
      </c>
      <c r="H149" s="67">
        <f t="shared" si="36"/>
        <v>0</v>
      </c>
    </row>
    <row r="150" spans="1:9" x14ac:dyDescent="0.25">
      <c r="A150" s="6" t="s">
        <v>60</v>
      </c>
      <c r="B150" s="6">
        <v>378637000</v>
      </c>
      <c r="C150" s="90" t="s">
        <v>384</v>
      </c>
      <c r="D150" s="66" t="s">
        <v>4</v>
      </c>
      <c r="E150" s="68"/>
      <c r="F150" s="73">
        <v>7.6</v>
      </c>
      <c r="G150" s="40">
        <f t="shared" ref="G150" si="41">E150*F150</f>
        <v>0</v>
      </c>
      <c r="H150" s="67">
        <f t="shared" si="36"/>
        <v>0</v>
      </c>
    </row>
    <row r="151" spans="1:9" x14ac:dyDescent="0.25">
      <c r="A151" s="6" t="s">
        <v>60</v>
      </c>
      <c r="B151" s="6">
        <v>323221000</v>
      </c>
      <c r="C151" s="90" t="s">
        <v>385</v>
      </c>
      <c r="D151" s="66" t="s">
        <v>4</v>
      </c>
      <c r="E151" s="68"/>
      <c r="F151" s="73">
        <v>92.28</v>
      </c>
      <c r="G151" s="40">
        <f t="shared" ref="G151:G152" si="42">E151*F151</f>
        <v>0</v>
      </c>
      <c r="H151" s="67">
        <f t="shared" si="36"/>
        <v>0</v>
      </c>
    </row>
    <row r="152" spans="1:9" x14ac:dyDescent="0.25">
      <c r="A152" s="6" t="s">
        <v>60</v>
      </c>
      <c r="B152" s="6">
        <v>323223000</v>
      </c>
      <c r="C152" s="90" t="s">
        <v>386</v>
      </c>
      <c r="D152" s="2" t="s">
        <v>4</v>
      </c>
      <c r="E152" s="68"/>
      <c r="F152" s="73">
        <v>105.68</v>
      </c>
      <c r="G152" s="40">
        <f t="shared" si="42"/>
        <v>0</v>
      </c>
      <c r="H152" s="67">
        <f t="shared" si="36"/>
        <v>0</v>
      </c>
    </row>
    <row r="153" spans="1:9" x14ac:dyDescent="0.25">
      <c r="A153" s="6" t="s">
        <v>167</v>
      </c>
      <c r="B153" t="s">
        <v>64</v>
      </c>
      <c r="C153" s="90" t="s">
        <v>28</v>
      </c>
      <c r="D153" s="2" t="s">
        <v>4</v>
      </c>
      <c r="E153" s="58"/>
      <c r="F153" s="7">
        <v>161.88874190564295</v>
      </c>
      <c r="G153" s="40">
        <f t="shared" si="27"/>
        <v>0</v>
      </c>
      <c r="H153" s="67">
        <f t="shared" si="36"/>
        <v>0</v>
      </c>
    </row>
    <row r="154" spans="1:9" x14ac:dyDescent="0.25">
      <c r="A154" s="6" t="s">
        <v>167</v>
      </c>
      <c r="B154" t="s">
        <v>63</v>
      </c>
      <c r="C154" s="90" t="s">
        <v>28</v>
      </c>
      <c r="D154" s="2" t="s">
        <v>4</v>
      </c>
      <c r="E154" s="58"/>
      <c r="F154" s="7">
        <v>124.88617021276596</v>
      </c>
      <c r="G154" s="40">
        <f t="shared" si="27"/>
        <v>0</v>
      </c>
      <c r="H154" s="67">
        <f t="shared" si="36"/>
        <v>0</v>
      </c>
    </row>
    <row r="155" spans="1:9" x14ac:dyDescent="0.25">
      <c r="A155" s="6" t="s">
        <v>167</v>
      </c>
      <c r="B155" t="s">
        <v>65</v>
      </c>
      <c r="C155" s="90" t="s">
        <v>387</v>
      </c>
      <c r="D155" s="2" t="s">
        <v>4</v>
      </c>
      <c r="E155" s="58"/>
      <c r="F155" s="7">
        <v>175.76719703977798</v>
      </c>
      <c r="G155" s="40">
        <f t="shared" si="27"/>
        <v>0</v>
      </c>
      <c r="H155" s="67">
        <f t="shared" si="36"/>
        <v>0</v>
      </c>
    </row>
    <row r="156" spans="1:9" x14ac:dyDescent="0.25">
      <c r="A156" s="6" t="s">
        <v>167</v>
      </c>
      <c r="B156" t="s">
        <v>66</v>
      </c>
      <c r="C156" s="90" t="s">
        <v>388</v>
      </c>
      <c r="D156" s="2" t="s">
        <v>4</v>
      </c>
      <c r="E156" s="58"/>
      <c r="F156" s="7">
        <v>175.76719703977798</v>
      </c>
      <c r="G156" s="40">
        <f t="shared" si="27"/>
        <v>0</v>
      </c>
      <c r="H156" s="67">
        <f t="shared" si="36"/>
        <v>0</v>
      </c>
    </row>
    <row r="157" spans="1:9" x14ac:dyDescent="0.25">
      <c r="A157" s="6" t="s">
        <v>167</v>
      </c>
      <c r="B157" t="s">
        <v>67</v>
      </c>
      <c r="C157" s="90" t="s">
        <v>389</v>
      </c>
      <c r="D157" s="2" t="s">
        <v>4</v>
      </c>
      <c r="E157" s="58"/>
      <c r="F157" s="7">
        <v>175.76719703977798</v>
      </c>
      <c r="G157" s="40">
        <f t="shared" si="27"/>
        <v>0</v>
      </c>
      <c r="H157" s="67">
        <f t="shared" si="36"/>
        <v>0</v>
      </c>
    </row>
    <row r="158" spans="1:9" x14ac:dyDescent="0.25">
      <c r="A158" s="6" t="s">
        <v>167</v>
      </c>
      <c r="B158" t="s">
        <v>104</v>
      </c>
      <c r="C158" s="90" t="s">
        <v>390</v>
      </c>
      <c r="D158" s="2" t="s">
        <v>4</v>
      </c>
      <c r="E158" s="58"/>
      <c r="F158" s="7">
        <v>212.76976873265497</v>
      </c>
      <c r="G158" s="40">
        <f t="shared" si="27"/>
        <v>0</v>
      </c>
      <c r="H158" s="67">
        <f t="shared" si="36"/>
        <v>0</v>
      </c>
    </row>
    <row r="159" spans="1:9" x14ac:dyDescent="0.25">
      <c r="A159" s="6" t="s">
        <v>167</v>
      </c>
      <c r="B159" t="s">
        <v>197</v>
      </c>
      <c r="C159" s="90" t="s">
        <v>391</v>
      </c>
      <c r="D159" s="2" t="s">
        <v>4</v>
      </c>
      <c r="E159" s="58"/>
      <c r="F159" s="7">
        <v>212.76976873265497</v>
      </c>
      <c r="G159" s="40">
        <f t="shared" si="27"/>
        <v>0</v>
      </c>
      <c r="H159" s="67">
        <f t="shared" si="36"/>
        <v>0</v>
      </c>
    </row>
    <row r="160" spans="1:9" x14ac:dyDescent="0.25">
      <c r="A160" s="6" t="s">
        <v>167</v>
      </c>
      <c r="B160" t="s">
        <v>196</v>
      </c>
      <c r="C160" s="90" t="s">
        <v>396</v>
      </c>
      <c r="D160" s="2" t="s">
        <v>4</v>
      </c>
      <c r="E160" s="58"/>
      <c r="F160" s="7">
        <v>20.812701202590194</v>
      </c>
      <c r="G160" s="40">
        <f t="shared" ref="G160:G161" si="43">E160*F160</f>
        <v>0</v>
      </c>
      <c r="H160" s="67">
        <f t="shared" si="36"/>
        <v>0</v>
      </c>
    </row>
    <row r="161" spans="1:8" x14ac:dyDescent="0.25">
      <c r="A161" s="6" t="s">
        <v>167</v>
      </c>
      <c r="B161" s="6" t="s">
        <v>194</v>
      </c>
      <c r="C161" s="90" t="s">
        <v>397</v>
      </c>
      <c r="D161" s="2" t="s">
        <v>4</v>
      </c>
      <c r="E161" s="58"/>
      <c r="F161" s="73">
        <v>14.86</v>
      </c>
      <c r="G161" s="40">
        <f t="shared" si="43"/>
        <v>0</v>
      </c>
      <c r="H161" s="67">
        <f t="shared" si="36"/>
        <v>0</v>
      </c>
    </row>
    <row r="162" spans="1:8" x14ac:dyDescent="0.25">
      <c r="A162" s="6" t="s">
        <v>167</v>
      </c>
      <c r="B162" s="6" t="s">
        <v>177</v>
      </c>
      <c r="C162" s="90" t="s">
        <v>392</v>
      </c>
      <c r="D162" s="2" t="s">
        <v>4</v>
      </c>
      <c r="E162" s="58"/>
      <c r="F162" s="7">
        <v>16.648168362627199</v>
      </c>
      <c r="G162" s="40">
        <f t="shared" ref="G162:G164" si="44">E162*F162</f>
        <v>0</v>
      </c>
      <c r="H162" s="67">
        <f t="shared" si="36"/>
        <v>0</v>
      </c>
    </row>
    <row r="163" spans="1:8" x14ac:dyDescent="0.25">
      <c r="A163" s="6" t="s">
        <v>167</v>
      </c>
      <c r="B163" s="6" t="s">
        <v>178</v>
      </c>
      <c r="C163" s="90" t="s">
        <v>393</v>
      </c>
      <c r="D163" s="2" t="s">
        <v>4</v>
      </c>
      <c r="E163" s="58"/>
      <c r="F163" s="7">
        <v>23.124116558741907</v>
      </c>
      <c r="G163" s="40">
        <f t="shared" si="44"/>
        <v>0</v>
      </c>
      <c r="H163" s="67">
        <f t="shared" si="36"/>
        <v>0</v>
      </c>
    </row>
    <row r="164" spans="1:8" x14ac:dyDescent="0.25">
      <c r="A164" s="6" t="s">
        <v>167</v>
      </c>
      <c r="B164" s="6" t="s">
        <v>179</v>
      </c>
      <c r="C164" s="90" t="s">
        <v>394</v>
      </c>
      <c r="D164" s="2" t="s">
        <v>4</v>
      </c>
      <c r="E164" s="58"/>
      <c r="F164" s="7">
        <v>39.782247918593896</v>
      </c>
      <c r="G164" s="40">
        <f t="shared" si="44"/>
        <v>0</v>
      </c>
      <c r="H164" s="67">
        <f t="shared" si="36"/>
        <v>0</v>
      </c>
    </row>
    <row r="165" spans="1:8" x14ac:dyDescent="0.25">
      <c r="A165" s="6" t="s">
        <v>167</v>
      </c>
      <c r="B165" s="6" t="s">
        <v>180</v>
      </c>
      <c r="C165" s="90" t="s">
        <v>395</v>
      </c>
      <c r="D165" s="2" t="s">
        <v>4</v>
      </c>
      <c r="E165" s="58"/>
      <c r="F165" s="7">
        <v>69.382312673450514</v>
      </c>
      <c r="G165" s="40">
        <f>E165*F165</f>
        <v>0</v>
      </c>
      <c r="H165" s="67">
        <f>G165*1.081</f>
        <v>0</v>
      </c>
    </row>
    <row r="166" spans="1:8" x14ac:dyDescent="0.25">
      <c r="A166" s="6" t="s">
        <v>167</v>
      </c>
      <c r="B166" t="s">
        <v>255</v>
      </c>
      <c r="C166" t="s">
        <v>398</v>
      </c>
      <c r="D166" s="2" t="s">
        <v>4</v>
      </c>
      <c r="E166" s="58"/>
      <c r="F166" s="7">
        <v>94.36</v>
      </c>
      <c r="G166" s="40">
        <f t="shared" ref="G166:G167" si="45">E166*F166</f>
        <v>0</v>
      </c>
      <c r="H166" s="67">
        <f t="shared" ref="H166:H167" si="46">G166*1.081</f>
        <v>0</v>
      </c>
    </row>
    <row r="167" spans="1:8" s="18" customFormat="1" ht="3" customHeight="1" x14ac:dyDescent="0.25">
      <c r="A167" s="6" t="s">
        <v>167</v>
      </c>
      <c r="D167" s="2" t="s">
        <v>4</v>
      </c>
      <c r="E167" s="58"/>
      <c r="F167" s="7">
        <v>71.3823126734505</v>
      </c>
      <c r="G167" s="40">
        <f t="shared" si="45"/>
        <v>0</v>
      </c>
      <c r="H167" s="67">
        <f t="shared" si="46"/>
        <v>0</v>
      </c>
    </row>
    <row r="168" spans="1:8" s="16" customFormat="1" ht="16.5" thickBot="1" x14ac:dyDescent="0.3">
      <c r="A168" s="15" t="s">
        <v>169</v>
      </c>
      <c r="D168" s="17"/>
      <c r="E168" s="42">
        <f>SUM(E18:E165)</f>
        <v>0</v>
      </c>
      <c r="F168" s="32"/>
      <c r="G168" s="55">
        <f>SUM(G18:G165)</f>
        <v>0</v>
      </c>
      <c r="H168" s="55">
        <f>SUM(H18:H165)</f>
        <v>0</v>
      </c>
    </row>
    <row r="169" spans="1:8" s="16" customFormat="1" ht="15.75" x14ac:dyDescent="0.25">
      <c r="A169" s="15" t="s">
        <v>171</v>
      </c>
      <c r="D169" s="17"/>
      <c r="E169" s="71"/>
      <c r="F169" s="32"/>
      <c r="G169" s="72">
        <f>G15</f>
        <v>200</v>
      </c>
      <c r="H169" s="72">
        <f>H15</f>
        <v>216.2</v>
      </c>
    </row>
    <row r="170" spans="1:8" s="44" customFormat="1" ht="19.5" thickBot="1" x14ac:dyDescent="0.35">
      <c r="A170" s="43" t="s">
        <v>170</v>
      </c>
      <c r="D170" s="45"/>
      <c r="E170" s="17"/>
      <c r="F170" s="46"/>
      <c r="G170" s="47">
        <f>SUM(G168:G169)</f>
        <v>200</v>
      </c>
      <c r="H170" s="47">
        <f>SUM(H168:H169)</f>
        <v>216.2</v>
      </c>
    </row>
    <row r="171" spans="1:8" ht="15.75" thickTop="1" x14ac:dyDescent="0.25"/>
    <row r="182" spans="1:4" x14ac:dyDescent="0.25">
      <c r="A182" s="3"/>
      <c r="B182" s="3"/>
      <c r="C182" s="3"/>
      <c r="D182" s="5"/>
    </row>
    <row r="183" spans="1:4" x14ac:dyDescent="0.25">
      <c r="A183" s="3"/>
      <c r="B183" s="3"/>
      <c r="C183" s="3"/>
      <c r="D183" s="5"/>
    </row>
    <row r="184" spans="1:4" x14ac:dyDescent="0.25">
      <c r="A184" s="3"/>
      <c r="B184" s="3"/>
      <c r="C184" s="3"/>
      <c r="D184" s="5"/>
    </row>
    <row r="185" spans="1:4" x14ac:dyDescent="0.25">
      <c r="A185" s="3"/>
      <c r="B185" s="3"/>
      <c r="C185" s="3"/>
      <c r="D185" s="5"/>
    </row>
    <row r="186" spans="1:4" x14ac:dyDescent="0.25">
      <c r="A186" s="3"/>
      <c r="B186" s="3"/>
      <c r="C186" s="3"/>
      <c r="D186" s="5"/>
    </row>
    <row r="187" spans="1:4" x14ac:dyDescent="0.25">
      <c r="A187" s="3"/>
      <c r="B187" s="3"/>
      <c r="C187" s="3"/>
      <c r="D187" s="5"/>
    </row>
    <row r="188" spans="1:4" x14ac:dyDescent="0.25">
      <c r="A188" s="3"/>
      <c r="B188" s="3"/>
      <c r="C188" s="3"/>
      <c r="D188" s="5"/>
    </row>
    <row r="189" spans="1:4" x14ac:dyDescent="0.25">
      <c r="A189" s="3"/>
      <c r="B189" s="3"/>
      <c r="C189" s="3"/>
      <c r="D189" s="5"/>
    </row>
    <row r="190" spans="1:4" x14ac:dyDescent="0.25">
      <c r="A190" s="3"/>
      <c r="B190" s="3"/>
      <c r="C190" s="3"/>
      <c r="D190" s="5"/>
    </row>
    <row r="191" spans="1:4" x14ac:dyDescent="0.25">
      <c r="A191" s="3"/>
      <c r="B191" s="3"/>
      <c r="C191" s="3"/>
      <c r="D191" s="5"/>
    </row>
    <row r="192" spans="1:4" x14ac:dyDescent="0.25">
      <c r="A192" s="3"/>
      <c r="B192" s="3"/>
      <c r="C192" s="3"/>
      <c r="D192" s="5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</sheetData>
  <sheetProtection sheet="1" selectLockedCells="1"/>
  <mergeCells count="6">
    <mergeCell ref="A3:C3"/>
    <mergeCell ref="H4:H10"/>
    <mergeCell ref="F4:F10"/>
    <mergeCell ref="E3:H3"/>
    <mergeCell ref="E4:E10"/>
    <mergeCell ref="G4:G10"/>
  </mergeCells>
  <phoneticPr fontId="16" type="noConversion"/>
  <pageMargins left="0.62992125984251968" right="0.23622047244094491" top="0" bottom="0.55118110236220474" header="0.31496062992125984" footer="0.31496062992125984"/>
  <pageSetup paperSize="9" scale="37" orientation="portrait" r:id="rId1"/>
  <headerFooter>
    <oddFooter>&amp;Lwww.ligaair.ch&amp;C1&amp;R&amp;F</oddFooter>
  </headerFooter>
  <ignoredErrors>
    <ignoredError sqref="E63" formula="1"/>
    <ignoredError sqref="B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27"/>
  <sheetViews>
    <sheetView zoomScale="85" zoomScaleNormal="85" zoomScalePageLayoutView="85" workbookViewId="0">
      <selection activeCell="B15" sqref="B15"/>
    </sheetView>
  </sheetViews>
  <sheetFormatPr baseColWidth="10" defaultColWidth="0.28515625" defaultRowHeight="15" x14ac:dyDescent="0.25"/>
  <cols>
    <col min="1" max="2" width="30.7109375" style="2" customWidth="1"/>
    <col min="3" max="10" width="18.7109375" customWidth="1"/>
    <col min="11" max="11" width="19.85546875" bestFit="1" customWidth="1"/>
    <col min="12" max="12" width="18.7109375" customWidth="1"/>
    <col min="13" max="14" width="20.28515625" bestFit="1" customWidth="1"/>
    <col min="15" max="17" width="18.7109375" customWidth="1"/>
    <col min="18" max="18" width="20.28515625" bestFit="1" customWidth="1"/>
    <col min="19" max="24" width="18.7109375" customWidth="1"/>
    <col min="25" max="26" width="20" bestFit="1" customWidth="1"/>
    <col min="27" max="30" width="18.7109375" customWidth="1"/>
  </cols>
  <sheetData>
    <row r="2" spans="1:30" x14ac:dyDescent="0.25">
      <c r="E2" t="str">
        <f>Zusammenstellung!B4</f>
        <v xml:space="preserve"> </v>
      </c>
    </row>
    <row r="3" spans="1:30" x14ac:dyDescent="0.25">
      <c r="E3" t="str">
        <f>Zusammenstellung!B7</f>
        <v xml:space="preserve"> </v>
      </c>
    </row>
    <row r="4" spans="1:30" x14ac:dyDescent="0.25">
      <c r="E4" s="35">
        <f ca="1">Zusammenstellung!B9</f>
        <v>45930</v>
      </c>
      <c r="F4" s="35"/>
      <c r="G4" s="35"/>
      <c r="H4" s="35"/>
    </row>
    <row r="5" spans="1:30" x14ac:dyDescent="0.25">
      <c r="AB5" s="105"/>
      <c r="AC5" s="105"/>
      <c r="AD5" s="105"/>
    </row>
    <row r="6" spans="1:30" x14ac:dyDescent="0.25">
      <c r="AB6">
        <v>41</v>
      </c>
      <c r="AC6">
        <v>42</v>
      </c>
      <c r="AD6">
        <v>43</v>
      </c>
    </row>
    <row r="7" spans="1:30" ht="21" customHeight="1" x14ac:dyDescent="0.25">
      <c r="A7" s="28"/>
      <c r="B7" s="29"/>
      <c r="C7" s="110" t="s">
        <v>441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 ht="18.75" customHeight="1" x14ac:dyDescent="0.25">
      <c r="A8" s="30"/>
      <c r="B8" s="31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x14ac:dyDescent="0.25">
      <c r="A9" s="108" t="s">
        <v>411</v>
      </c>
      <c r="B9" s="109"/>
      <c r="C9" s="11" t="s">
        <v>237</v>
      </c>
      <c r="D9" s="11" t="s">
        <v>154</v>
      </c>
      <c r="E9" s="11" t="s">
        <v>238</v>
      </c>
      <c r="F9" s="11" t="s">
        <v>239</v>
      </c>
      <c r="G9" s="11" t="s">
        <v>147</v>
      </c>
      <c r="H9" s="11" t="s">
        <v>146</v>
      </c>
      <c r="I9" s="11" t="s">
        <v>91</v>
      </c>
      <c r="J9" s="11" t="s">
        <v>101</v>
      </c>
      <c r="K9" s="11" t="s">
        <v>127</v>
      </c>
      <c r="L9" s="11" t="s">
        <v>183</v>
      </c>
      <c r="M9" s="11" t="s">
        <v>122</v>
      </c>
      <c r="N9" s="11" t="s">
        <v>125</v>
      </c>
      <c r="O9" s="11" t="s">
        <v>211</v>
      </c>
      <c r="P9" s="11" t="s">
        <v>212</v>
      </c>
      <c r="Q9" s="11" t="s">
        <v>213</v>
      </c>
      <c r="R9" s="11" t="s">
        <v>215</v>
      </c>
      <c r="S9" s="80">
        <v>960020066</v>
      </c>
      <c r="T9" s="80" t="s">
        <v>266</v>
      </c>
      <c r="U9" s="80" t="s">
        <v>267</v>
      </c>
      <c r="V9" s="80" t="s">
        <v>268</v>
      </c>
      <c r="W9" s="11" t="s">
        <v>234</v>
      </c>
      <c r="X9" s="11" t="s">
        <v>235</v>
      </c>
      <c r="Y9" s="11" t="s">
        <v>93</v>
      </c>
      <c r="Z9" s="11" t="s">
        <v>83</v>
      </c>
      <c r="AA9" s="11" t="s">
        <v>82</v>
      </c>
      <c r="AB9" s="11" t="s">
        <v>270</v>
      </c>
      <c r="AC9" s="11" t="s">
        <v>218</v>
      </c>
      <c r="AD9" s="82" t="s">
        <v>240</v>
      </c>
    </row>
    <row r="10" spans="1:30" x14ac:dyDescent="0.25">
      <c r="A10" s="108" t="s">
        <v>412</v>
      </c>
      <c r="B10" s="109"/>
      <c r="C10" s="11" t="s">
        <v>2</v>
      </c>
      <c r="D10" s="11" t="s">
        <v>2</v>
      </c>
      <c r="E10" s="11" t="s">
        <v>90</v>
      </c>
      <c r="F10" s="11" t="s">
        <v>152</v>
      </c>
      <c r="G10" s="11" t="s">
        <v>144</v>
      </c>
      <c r="H10" s="11" t="s">
        <v>420</v>
      </c>
      <c r="I10" s="11" t="s">
        <v>421</v>
      </c>
      <c r="J10" s="11" t="s">
        <v>422</v>
      </c>
      <c r="K10" s="11" t="s">
        <v>423</v>
      </c>
      <c r="L10" s="11" t="s">
        <v>422</v>
      </c>
      <c r="M10" s="11" t="s">
        <v>424</v>
      </c>
      <c r="N10" s="11" t="s">
        <v>424</v>
      </c>
      <c r="O10" s="11" t="s">
        <v>425</v>
      </c>
      <c r="P10" s="11" t="s">
        <v>426</v>
      </c>
      <c r="Q10" s="11" t="s">
        <v>427</v>
      </c>
      <c r="R10" s="11" t="s">
        <v>429</v>
      </c>
      <c r="S10" s="11" t="s">
        <v>430</v>
      </c>
      <c r="T10" s="11" t="s">
        <v>425</v>
      </c>
      <c r="U10" s="11" t="s">
        <v>426</v>
      </c>
      <c r="V10" s="11" t="s">
        <v>427</v>
      </c>
      <c r="W10" s="11" t="s">
        <v>434</v>
      </c>
      <c r="X10" s="11" t="s">
        <v>269</v>
      </c>
      <c r="Y10" s="11" t="s">
        <v>435</v>
      </c>
      <c r="Z10" s="11" t="s">
        <v>436</v>
      </c>
      <c r="AA10" s="11" t="s">
        <v>85</v>
      </c>
      <c r="AB10" s="11" t="s">
        <v>3</v>
      </c>
      <c r="AC10" s="11" t="s">
        <v>172</v>
      </c>
      <c r="AD10" s="11" t="s">
        <v>241</v>
      </c>
    </row>
    <row r="11" spans="1:30" x14ac:dyDescent="0.25">
      <c r="A11" s="108" t="s">
        <v>413</v>
      </c>
      <c r="B11" s="109"/>
      <c r="C11" s="11" t="s">
        <v>418</v>
      </c>
      <c r="D11" s="11" t="s">
        <v>418</v>
      </c>
      <c r="E11" s="11" t="s">
        <v>418</v>
      </c>
      <c r="F11" s="11" t="s">
        <v>418</v>
      </c>
      <c r="G11" s="11" t="s">
        <v>418</v>
      </c>
      <c r="H11" s="11" t="s">
        <v>419</v>
      </c>
      <c r="I11" s="11" t="s">
        <v>428</v>
      </c>
      <c r="J11" s="11" t="s">
        <v>428</v>
      </c>
      <c r="K11" s="11" t="s">
        <v>428</v>
      </c>
      <c r="L11" s="11" t="s">
        <v>428</v>
      </c>
      <c r="M11" s="11" t="s">
        <v>428</v>
      </c>
      <c r="N11" s="11" t="s">
        <v>428</v>
      </c>
      <c r="O11" s="11" t="s">
        <v>431</v>
      </c>
      <c r="P11" s="11" t="s">
        <v>432</v>
      </c>
      <c r="Q11" s="11" t="s">
        <v>433</v>
      </c>
      <c r="R11" s="12"/>
      <c r="S11" s="12"/>
      <c r="T11" s="11" t="s">
        <v>431</v>
      </c>
      <c r="U11" s="11" t="s">
        <v>432</v>
      </c>
      <c r="V11" s="11" t="s">
        <v>433</v>
      </c>
      <c r="W11" s="11" t="s">
        <v>428</v>
      </c>
      <c r="X11" s="11" t="s">
        <v>428</v>
      </c>
      <c r="Y11" s="11" t="s">
        <v>428</v>
      </c>
      <c r="Z11" s="11" t="s">
        <v>428</v>
      </c>
      <c r="AA11" s="11" t="s">
        <v>428</v>
      </c>
      <c r="AB11" s="11" t="s">
        <v>437</v>
      </c>
      <c r="AC11" s="11" t="s">
        <v>438</v>
      </c>
      <c r="AD11" s="11" t="s">
        <v>439</v>
      </c>
    </row>
    <row r="12" spans="1:30" x14ac:dyDescent="0.25">
      <c r="A12" s="108" t="s">
        <v>414</v>
      </c>
      <c r="B12" s="109"/>
      <c r="C12" s="11" t="s">
        <v>440</v>
      </c>
      <c r="D12" s="11" t="s">
        <v>440</v>
      </c>
      <c r="E12" s="11" t="s">
        <v>440</v>
      </c>
      <c r="F12" s="11" t="s">
        <v>440</v>
      </c>
      <c r="G12" s="11" t="s">
        <v>440</v>
      </c>
      <c r="H12" s="11" t="s">
        <v>440</v>
      </c>
      <c r="I12" s="11" t="s">
        <v>440</v>
      </c>
      <c r="J12" s="11" t="s">
        <v>440</v>
      </c>
      <c r="K12" s="11" t="s">
        <v>440</v>
      </c>
      <c r="L12" s="11" t="s">
        <v>440</v>
      </c>
      <c r="M12" s="11" t="s">
        <v>440</v>
      </c>
      <c r="N12" s="11" t="s">
        <v>440</v>
      </c>
      <c r="O12" s="11" t="s">
        <v>440</v>
      </c>
      <c r="P12" s="11" t="s">
        <v>440</v>
      </c>
      <c r="Q12" s="11" t="s">
        <v>440</v>
      </c>
      <c r="R12" s="11" t="s">
        <v>440</v>
      </c>
      <c r="S12" s="11" t="s">
        <v>440</v>
      </c>
      <c r="T12" s="11" t="s">
        <v>440</v>
      </c>
      <c r="U12" s="11" t="s">
        <v>440</v>
      </c>
      <c r="V12" s="11" t="s">
        <v>440</v>
      </c>
      <c r="W12" s="11" t="s">
        <v>440</v>
      </c>
      <c r="X12" s="11" t="s">
        <v>440</v>
      </c>
      <c r="Y12" s="11" t="s">
        <v>440</v>
      </c>
      <c r="Z12" s="11" t="s">
        <v>440</v>
      </c>
      <c r="AA12" s="11" t="s">
        <v>440</v>
      </c>
      <c r="AB12" s="11" t="s">
        <v>440</v>
      </c>
      <c r="AC12" s="11" t="s">
        <v>440</v>
      </c>
      <c r="AD12" s="11" t="s">
        <v>440</v>
      </c>
    </row>
    <row r="13" spans="1:30" ht="69" customHeight="1" x14ac:dyDescent="0.25">
      <c r="A13" s="93" t="s">
        <v>415</v>
      </c>
      <c r="B13" s="93" t="s">
        <v>416</v>
      </c>
      <c r="C13" s="12"/>
      <c r="D13" s="12"/>
      <c r="E13" s="12"/>
      <c r="F13" s="12"/>
      <c r="G13" s="12"/>
      <c r="H13" s="10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5">
      <c r="A14" s="106" t="s">
        <v>417</v>
      </c>
      <c r="B14" s="107"/>
      <c r="C14" s="11" t="s">
        <v>131</v>
      </c>
      <c r="D14" s="11" t="s">
        <v>148</v>
      </c>
      <c r="E14" s="11" t="s">
        <v>132</v>
      </c>
      <c r="F14" s="11" t="s">
        <v>151</v>
      </c>
      <c r="G14" s="11" t="s">
        <v>149</v>
      </c>
      <c r="H14" s="11" t="s">
        <v>150</v>
      </c>
      <c r="I14" s="11" t="s">
        <v>69</v>
      </c>
      <c r="J14" s="11" t="s">
        <v>100</v>
      </c>
      <c r="K14" s="11" t="s">
        <v>138</v>
      </c>
      <c r="L14" s="11" t="s">
        <v>129</v>
      </c>
      <c r="M14" s="11" t="s">
        <v>129</v>
      </c>
      <c r="N14" s="11" t="s">
        <v>94</v>
      </c>
      <c r="O14" s="11" t="s">
        <v>131</v>
      </c>
      <c r="P14" s="11" t="s">
        <v>131</v>
      </c>
      <c r="Q14" s="11" t="s">
        <v>131</v>
      </c>
      <c r="R14" s="11" t="s">
        <v>216</v>
      </c>
      <c r="S14" s="11" t="s">
        <v>217</v>
      </c>
      <c r="T14" s="11" t="s">
        <v>263</v>
      </c>
      <c r="U14" s="11" t="s">
        <v>264</v>
      </c>
      <c r="V14" s="11" t="s">
        <v>265</v>
      </c>
      <c r="W14" s="11" t="s">
        <v>233</v>
      </c>
      <c r="X14" s="11" t="s">
        <v>236</v>
      </c>
      <c r="Y14" s="11" t="s">
        <v>133</v>
      </c>
      <c r="Z14" s="11" t="s">
        <v>134</v>
      </c>
      <c r="AA14" s="11" t="s">
        <v>84</v>
      </c>
      <c r="AB14" s="11" t="s">
        <v>214</v>
      </c>
      <c r="AC14" s="11" t="s">
        <v>129</v>
      </c>
      <c r="AD14" s="11" t="s">
        <v>242</v>
      </c>
    </row>
    <row r="15" spans="1:30" ht="35.1" customHeight="1" x14ac:dyDescent="0.25">
      <c r="A15" s="25" t="s">
        <v>36</v>
      </c>
      <c r="B15" s="92" t="s">
        <v>399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35.1" customHeight="1" x14ac:dyDescent="0.25">
      <c r="A16" s="25" t="s">
        <v>37</v>
      </c>
      <c r="B16" s="59" t="s">
        <v>400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1" ht="35.1" customHeight="1" x14ac:dyDescent="0.25">
      <c r="A17" s="25" t="s">
        <v>38</v>
      </c>
      <c r="B17" s="59" t="s">
        <v>401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1" ht="35.1" customHeight="1" x14ac:dyDescent="0.25">
      <c r="A18" s="25" t="s">
        <v>39</v>
      </c>
      <c r="B18" s="59" t="s">
        <v>402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1" ht="35.1" customHeight="1" x14ac:dyDescent="0.25">
      <c r="A19" s="25" t="s">
        <v>40</v>
      </c>
      <c r="B19" s="59" t="s">
        <v>403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1" ht="35.1" customHeight="1" x14ac:dyDescent="0.25">
      <c r="A20" s="25" t="s">
        <v>41</v>
      </c>
      <c r="B20" s="59" t="s">
        <v>404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1" ht="35.1" customHeight="1" x14ac:dyDescent="0.25">
      <c r="A21" s="25" t="s">
        <v>42</v>
      </c>
      <c r="B21" s="59" t="s">
        <v>405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1" ht="35.1" customHeight="1" x14ac:dyDescent="0.25">
      <c r="A22" s="25" t="s">
        <v>43</v>
      </c>
      <c r="B22" s="59" t="s">
        <v>406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1" ht="35.1" customHeight="1" x14ac:dyDescent="0.25">
      <c r="A23" s="25" t="s">
        <v>44</v>
      </c>
      <c r="B23" s="59" t="s">
        <v>407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1" ht="35.1" customHeight="1" x14ac:dyDescent="0.25">
      <c r="A24" s="25" t="s">
        <v>45</v>
      </c>
      <c r="B24" s="59" t="s">
        <v>408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1" ht="35.1" customHeight="1" x14ac:dyDescent="0.25">
      <c r="A25" s="25" t="s">
        <v>46</v>
      </c>
      <c r="B25" s="59" t="s">
        <v>409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1" ht="35.1" customHeight="1" x14ac:dyDescent="0.25">
      <c r="A26" s="25" t="s">
        <v>47</v>
      </c>
      <c r="B26" s="59" t="s">
        <v>410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1" s="22" customFormat="1" ht="56.85" customHeight="1" x14ac:dyDescent="0.25">
      <c r="A27" s="23" t="s">
        <v>0</v>
      </c>
      <c r="B27" s="26"/>
      <c r="C27" s="23">
        <f>SUM(C15:C26)</f>
        <v>0</v>
      </c>
      <c r="D27" s="23">
        <f>SUM(D15:D26)</f>
        <v>0</v>
      </c>
      <c r="E27" s="23">
        <f>SUM(E15:E26)</f>
        <v>0</v>
      </c>
      <c r="F27" s="23">
        <f>SUM(F15:F26)</f>
        <v>0</v>
      </c>
      <c r="G27" s="23">
        <f t="shared" ref="G27:H27" si="0">SUM(G15:G26)</f>
        <v>0</v>
      </c>
      <c r="H27" s="23">
        <f t="shared" si="0"/>
        <v>0</v>
      </c>
      <c r="I27" s="23">
        <f>SUM(I15:I26)</f>
        <v>0</v>
      </c>
      <c r="J27" s="23">
        <f>SUM(J15:J26)</f>
        <v>0</v>
      </c>
      <c r="K27" s="23">
        <f t="shared" ref="K27:AB27" si="1">SUM(K15:K26)</f>
        <v>0</v>
      </c>
      <c r="L27" s="23">
        <f t="shared" si="1"/>
        <v>0</v>
      </c>
      <c r="M27" s="23">
        <f>SUM(M15:M26)</f>
        <v>0</v>
      </c>
      <c r="N27" s="23">
        <f>SUM(N15:N26)</f>
        <v>0</v>
      </c>
      <c r="O27" s="23">
        <f t="shared" ref="O27:Q27" si="2">SUM(O15:O26)</f>
        <v>0</v>
      </c>
      <c r="P27" s="23">
        <f t="shared" si="2"/>
        <v>0</v>
      </c>
      <c r="Q27" s="23">
        <f t="shared" si="2"/>
        <v>0</v>
      </c>
      <c r="R27" s="23">
        <f t="shared" ref="R27" si="3">SUM(R15:R26)</f>
        <v>0</v>
      </c>
      <c r="S27" s="23">
        <f t="shared" ref="S27:V27" si="4">SUM(S15:S26)</f>
        <v>0</v>
      </c>
      <c r="T27" s="23">
        <f t="shared" si="4"/>
        <v>0</v>
      </c>
      <c r="U27" s="23">
        <f t="shared" si="4"/>
        <v>0</v>
      </c>
      <c r="V27" s="23">
        <f t="shared" si="4"/>
        <v>0</v>
      </c>
      <c r="W27" s="23">
        <f t="shared" ref="W27:X27" si="5">SUM(W15:W26)</f>
        <v>0</v>
      </c>
      <c r="X27" s="23">
        <f t="shared" si="5"/>
        <v>0</v>
      </c>
      <c r="Y27" s="23">
        <f t="shared" si="1"/>
        <v>0</v>
      </c>
      <c r="Z27" s="23">
        <f t="shared" si="1"/>
        <v>0</v>
      </c>
      <c r="AA27" s="23">
        <f t="shared" si="1"/>
        <v>0</v>
      </c>
      <c r="AB27" s="23">
        <f t="shared" si="1"/>
        <v>0</v>
      </c>
      <c r="AC27" s="23">
        <f>SUM(AC15:AC26)</f>
        <v>0</v>
      </c>
      <c r="AD27" s="23">
        <f t="shared" ref="AD27:AE27" si="6">SUM(AD15:AD26)</f>
        <v>0</v>
      </c>
      <c r="AE27" s="23">
        <f t="shared" si="6"/>
        <v>0</v>
      </c>
    </row>
  </sheetData>
  <sheetProtection sheet="1" selectLockedCells="1"/>
  <mergeCells count="7">
    <mergeCell ref="AB5:AD5"/>
    <mergeCell ref="A14:B14"/>
    <mergeCell ref="A9:B9"/>
    <mergeCell ref="A10:B10"/>
    <mergeCell ref="A11:B11"/>
    <mergeCell ref="C7:AD8"/>
    <mergeCell ref="A12:B12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0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zoomScale="85" zoomScaleNormal="85" zoomScalePageLayoutView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3" width="19.5703125" bestFit="1" customWidth="1"/>
    <col min="4" max="5" width="18.7109375" customWidth="1"/>
    <col min="6" max="6" width="18.7109375" style="4" customWidth="1"/>
    <col min="7" max="7" width="19.85546875" bestFit="1" customWidth="1"/>
    <col min="8" max="8" width="20.7109375" bestFit="1" customWidth="1"/>
    <col min="9" max="14" width="18.7109375" customWidth="1"/>
    <col min="15" max="15" width="22.28515625" bestFit="1" customWidth="1"/>
    <col min="16" max="16" width="18.7109375" customWidth="1"/>
    <col min="17" max="17" width="22.28515625" bestFit="1" customWidth="1"/>
    <col min="18" max="18" width="20.7109375" bestFit="1" customWidth="1"/>
    <col min="19" max="19" width="18.7109375" customWidth="1"/>
    <col min="20" max="20" width="20.140625" bestFit="1" customWidth="1"/>
    <col min="27" max="27" width="0.28515625" customWidth="1"/>
    <col min="33" max="33" width="0.28515625" customWidth="1"/>
    <col min="41" max="41" width="0.28515625" customWidth="1"/>
  </cols>
  <sheetData>
    <row r="1" spans="1:20" x14ac:dyDescent="0.25"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x14ac:dyDescent="0.25">
      <c r="D2" t="str">
        <f>Zusammenstellung!$B$4</f>
        <v xml:space="preserve"> </v>
      </c>
    </row>
    <row r="3" spans="1:20" x14ac:dyDescent="0.25">
      <c r="D3" t="str">
        <f>Zusammenstellung!$B$7</f>
        <v xml:space="preserve"> </v>
      </c>
    </row>
    <row r="4" spans="1:20" x14ac:dyDescent="0.25">
      <c r="D4" s="35">
        <f ca="1">Zusammenstellung!$B$9</f>
        <v>45930</v>
      </c>
      <c r="E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5"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0" ht="21" customHeight="1" x14ac:dyDescent="0.25">
      <c r="A6" s="28"/>
      <c r="B6" s="29"/>
      <c r="C6" s="113" t="s">
        <v>442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</row>
    <row r="7" spans="1:20" ht="18.75" customHeight="1" x14ac:dyDescent="0.25">
      <c r="A7" s="30"/>
      <c r="B7" s="31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8"/>
    </row>
    <row r="8" spans="1:20" x14ac:dyDescent="0.25">
      <c r="A8" s="108" t="s">
        <v>411</v>
      </c>
      <c r="B8" s="109"/>
      <c r="C8" s="13" t="s">
        <v>5</v>
      </c>
      <c r="D8" s="13" t="s">
        <v>185</v>
      </c>
      <c r="E8" s="13" t="s">
        <v>123</v>
      </c>
      <c r="F8" s="20" t="s">
        <v>6</v>
      </c>
      <c r="G8" s="11" t="s">
        <v>9</v>
      </c>
      <c r="H8" s="11" t="s">
        <v>8</v>
      </c>
      <c r="I8" s="11" t="s">
        <v>11</v>
      </c>
      <c r="J8" s="11" t="s">
        <v>228</v>
      </c>
      <c r="K8" s="11" t="s">
        <v>229</v>
      </c>
      <c r="L8" s="11" t="s">
        <v>12</v>
      </c>
      <c r="M8" s="11" t="s">
        <v>192</v>
      </c>
      <c r="N8" s="11" t="s">
        <v>159</v>
      </c>
      <c r="O8" s="11" t="s">
        <v>80</v>
      </c>
      <c r="P8" s="11" t="s">
        <v>81</v>
      </c>
      <c r="Q8" s="11" t="s">
        <v>206</v>
      </c>
      <c r="R8" s="11" t="s">
        <v>499</v>
      </c>
      <c r="S8" s="11" t="s">
        <v>195</v>
      </c>
      <c r="T8" s="11" t="s">
        <v>500</v>
      </c>
    </row>
    <row r="9" spans="1:20" x14ac:dyDescent="0.25">
      <c r="A9" s="108" t="s">
        <v>412</v>
      </c>
      <c r="B9" s="109"/>
      <c r="C9" s="13" t="s">
        <v>7</v>
      </c>
      <c r="D9" s="13" t="s">
        <v>7</v>
      </c>
      <c r="E9" s="13" t="s">
        <v>7</v>
      </c>
      <c r="F9" s="20" t="s">
        <v>102</v>
      </c>
      <c r="G9" s="11" t="s">
        <v>10</v>
      </c>
      <c r="H9" s="11" t="s">
        <v>10</v>
      </c>
      <c r="I9" s="11" t="s">
        <v>450</v>
      </c>
      <c r="J9" s="11" t="s">
        <v>451</v>
      </c>
      <c r="K9" s="11" t="s">
        <v>452</v>
      </c>
      <c r="L9" s="11" t="s">
        <v>453</v>
      </c>
      <c r="M9" s="11" t="s">
        <v>454</v>
      </c>
      <c r="N9" s="11" t="s">
        <v>13</v>
      </c>
      <c r="O9" s="11" t="s">
        <v>455</v>
      </c>
      <c r="P9" s="11" t="s">
        <v>459</v>
      </c>
      <c r="Q9" s="11" t="s">
        <v>460</v>
      </c>
      <c r="R9" s="11" t="s">
        <v>7</v>
      </c>
      <c r="S9" s="11" t="s">
        <v>7</v>
      </c>
      <c r="T9" s="11" t="s">
        <v>7</v>
      </c>
    </row>
    <row r="10" spans="1:20" x14ac:dyDescent="0.25">
      <c r="A10" s="108" t="s">
        <v>413</v>
      </c>
      <c r="B10" s="109"/>
      <c r="C10" s="13" t="s">
        <v>445</v>
      </c>
      <c r="D10" s="13" t="s">
        <v>446</v>
      </c>
      <c r="E10" s="13" t="s">
        <v>447</v>
      </c>
      <c r="F10" s="20" t="s">
        <v>448</v>
      </c>
      <c r="G10" s="11" t="s">
        <v>449</v>
      </c>
      <c r="H10" s="11" t="s">
        <v>449</v>
      </c>
      <c r="I10" s="11"/>
      <c r="J10" s="11" t="s">
        <v>230</v>
      </c>
      <c r="K10" s="11" t="s">
        <v>231</v>
      </c>
      <c r="L10" s="11"/>
      <c r="M10" s="11"/>
      <c r="N10" s="11"/>
      <c r="O10" s="11" t="s">
        <v>456</v>
      </c>
      <c r="P10" s="11" t="s">
        <v>457</v>
      </c>
      <c r="Q10" s="11" t="s">
        <v>458</v>
      </c>
      <c r="R10" s="11" t="s">
        <v>461</v>
      </c>
      <c r="S10" s="11" t="s">
        <v>462</v>
      </c>
      <c r="T10" s="11" t="s">
        <v>458</v>
      </c>
    </row>
    <row r="11" spans="1:20" x14ac:dyDescent="0.25">
      <c r="A11" s="108" t="s">
        <v>414</v>
      </c>
      <c r="B11" s="109"/>
      <c r="C11" s="11" t="s">
        <v>440</v>
      </c>
      <c r="D11" s="11" t="s">
        <v>440</v>
      </c>
      <c r="E11" s="11" t="s">
        <v>440</v>
      </c>
      <c r="F11" s="11" t="s">
        <v>440</v>
      </c>
      <c r="G11" s="11" t="s">
        <v>440</v>
      </c>
      <c r="H11" s="11" t="s">
        <v>440</v>
      </c>
      <c r="I11" s="11" t="s">
        <v>440</v>
      </c>
      <c r="J11" s="11" t="s">
        <v>440</v>
      </c>
      <c r="K11" s="11" t="s">
        <v>440</v>
      </c>
      <c r="L11" s="11" t="s">
        <v>440</v>
      </c>
      <c r="M11" s="11" t="s">
        <v>440</v>
      </c>
      <c r="N11" s="11" t="s">
        <v>440</v>
      </c>
      <c r="O11" s="11" t="s">
        <v>440</v>
      </c>
      <c r="P11" s="11" t="s">
        <v>440</v>
      </c>
      <c r="Q11" s="11" t="s">
        <v>440</v>
      </c>
      <c r="R11" s="11" t="s">
        <v>440</v>
      </c>
      <c r="S11" s="11" t="s">
        <v>440</v>
      </c>
      <c r="T11" s="11" t="s">
        <v>440</v>
      </c>
    </row>
    <row r="12" spans="1:20" ht="69" customHeight="1" x14ac:dyDescent="0.25">
      <c r="A12" s="93" t="s">
        <v>415</v>
      </c>
      <c r="B12" s="93" t="s">
        <v>416</v>
      </c>
      <c r="C12" s="12"/>
      <c r="D12" s="12"/>
      <c r="E12" s="12"/>
      <c r="F12" s="19"/>
      <c r="G12" s="12"/>
      <c r="H12" s="12"/>
      <c r="I12" s="12"/>
      <c r="J12" s="12"/>
      <c r="K12" s="12"/>
      <c r="L12" s="12"/>
      <c r="M12" s="12"/>
      <c r="N12" s="12"/>
      <c r="O12" s="10"/>
      <c r="P12" s="10"/>
      <c r="Q12" s="10"/>
      <c r="R12" s="10"/>
      <c r="S12" s="10"/>
      <c r="T12" s="10"/>
    </row>
    <row r="13" spans="1:20" x14ac:dyDescent="0.25">
      <c r="A13" s="107" t="s">
        <v>68</v>
      </c>
      <c r="B13" s="107"/>
      <c r="C13" s="11" t="s">
        <v>130</v>
      </c>
      <c r="D13" s="11" t="s">
        <v>129</v>
      </c>
      <c r="E13" s="11" t="s">
        <v>129</v>
      </c>
      <c r="F13" s="11" t="s">
        <v>71</v>
      </c>
      <c r="G13" s="11" t="s">
        <v>72</v>
      </c>
      <c r="H13" s="11" t="s">
        <v>72</v>
      </c>
      <c r="I13" s="11" t="s">
        <v>73</v>
      </c>
      <c r="J13" s="11" t="s">
        <v>73</v>
      </c>
      <c r="K13" s="11" t="s">
        <v>233</v>
      </c>
      <c r="L13" s="11" t="s">
        <v>74</v>
      </c>
      <c r="M13" s="11" t="s">
        <v>191</v>
      </c>
      <c r="N13" s="11"/>
      <c r="O13" s="11" t="s">
        <v>71</v>
      </c>
      <c r="P13" s="11" t="s">
        <v>71</v>
      </c>
      <c r="Q13" s="11" t="s">
        <v>94</v>
      </c>
      <c r="R13" s="11" t="s">
        <v>94</v>
      </c>
      <c r="S13" s="11" t="s">
        <v>94</v>
      </c>
      <c r="T13" s="11" t="s">
        <v>94</v>
      </c>
    </row>
    <row r="14" spans="1:20" ht="35.1" customHeight="1" x14ac:dyDescent="0.25">
      <c r="A14" s="25" t="s">
        <v>36</v>
      </c>
      <c r="B14" s="27" t="str">
        <f>Leuchtenmodule!B15</f>
        <v xml:space="preserve">
Salle Désignation 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35.1" customHeight="1" x14ac:dyDescent="0.25">
      <c r="A15" s="25" t="s">
        <v>37</v>
      </c>
      <c r="B15" s="27" t="str">
        <f>Leuchtenmodule!B16</f>
        <v xml:space="preserve">
Salle Désignation 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35.1" customHeight="1" x14ac:dyDescent="0.25">
      <c r="A16" s="25" t="s">
        <v>38</v>
      </c>
      <c r="B16" s="27" t="str">
        <f>Leuchtenmodule!B17</f>
        <v xml:space="preserve">
Salle Désignation 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35.1" customHeight="1" x14ac:dyDescent="0.25">
      <c r="A17" s="25" t="s">
        <v>39</v>
      </c>
      <c r="B17" s="27" t="str">
        <f>Leuchtenmodule!B18</f>
        <v xml:space="preserve">
Salle Désignation 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35.1" customHeight="1" x14ac:dyDescent="0.25">
      <c r="A18" s="25" t="s">
        <v>40</v>
      </c>
      <c r="B18" s="27" t="str">
        <f>Leuchtenmodule!B19</f>
        <v xml:space="preserve">
Salle Désignation 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35.1" customHeight="1" x14ac:dyDescent="0.25">
      <c r="A19" s="25" t="s">
        <v>41</v>
      </c>
      <c r="B19" s="27" t="str">
        <f>Leuchtenmodule!B20</f>
        <v xml:space="preserve">
Salle Désignation 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35.1" customHeight="1" x14ac:dyDescent="0.25">
      <c r="A20" s="25" t="s">
        <v>42</v>
      </c>
      <c r="B20" s="27" t="str">
        <f>Leuchtenmodule!B21</f>
        <v xml:space="preserve">
Salle Désignation 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35.1" customHeight="1" x14ac:dyDescent="0.25">
      <c r="A21" s="25" t="s">
        <v>43</v>
      </c>
      <c r="B21" s="27" t="str">
        <f>Leuchtenmodule!B22</f>
        <v xml:space="preserve">
Salle Désignation 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ht="35.1" customHeight="1" x14ac:dyDescent="0.25">
      <c r="A22" s="25" t="s">
        <v>44</v>
      </c>
      <c r="B22" s="27" t="str">
        <f>Leuchtenmodule!B23</f>
        <v xml:space="preserve">
Salle Désignation 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35.1" customHeight="1" x14ac:dyDescent="0.25">
      <c r="A23" s="25" t="s">
        <v>45</v>
      </c>
      <c r="B23" s="27" t="str">
        <f>Leuchtenmodule!B24</f>
        <v xml:space="preserve">
Salle Désignation 10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35.1" customHeight="1" x14ac:dyDescent="0.25">
      <c r="A24" s="25" t="s">
        <v>46</v>
      </c>
      <c r="B24" s="27" t="str">
        <f>Leuchtenmodule!B25</f>
        <v xml:space="preserve">
Salle Désignation 11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35.1" customHeight="1" x14ac:dyDescent="0.25">
      <c r="A25" s="25" t="s">
        <v>47</v>
      </c>
      <c r="B25" s="27" t="str">
        <f>Leuchtenmodule!B26</f>
        <v xml:space="preserve">
Salle Désignation 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s="22" customFormat="1" ht="56.85" customHeight="1" x14ac:dyDescent="0.25">
      <c r="A26" s="23" t="s">
        <v>0</v>
      </c>
      <c r="B26" s="23"/>
      <c r="C26" s="23">
        <f t="shared" ref="C26:T26" si="0">SUM(C14:C25)</f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</row>
  </sheetData>
  <sheetProtection sheet="1" selectLockedCells="1"/>
  <mergeCells count="8">
    <mergeCell ref="I1:T1"/>
    <mergeCell ref="I5:T5"/>
    <mergeCell ref="A13:B13"/>
    <mergeCell ref="A8:B8"/>
    <mergeCell ref="A9:B9"/>
    <mergeCell ref="A10:B10"/>
    <mergeCell ref="C6:T7"/>
    <mergeCell ref="A11:B11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4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7"/>
  <sheetViews>
    <sheetView zoomScale="70" zoomScaleNormal="70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8" width="21.85546875" bestFit="1" customWidth="1"/>
    <col min="9" max="11" width="20.5703125" bestFit="1" customWidth="1"/>
    <col min="12" max="15" width="18.7109375" customWidth="1"/>
    <col min="16" max="17" width="20.5703125" bestFit="1" customWidth="1"/>
    <col min="18" max="20" width="22.7109375" bestFit="1" customWidth="1"/>
    <col min="21" max="21" width="19.28515625" customWidth="1"/>
    <col min="22" max="24" width="18.7109375" customWidth="1"/>
    <col min="39" max="39" width="0.28515625" hidden="1" customWidth="1"/>
  </cols>
  <sheetData>
    <row r="1" spans="1:24" x14ac:dyDescent="0.25"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6"/>
      <c r="V1" s="6"/>
      <c r="W1" s="6"/>
    </row>
    <row r="2" spans="1:24" x14ac:dyDescent="0.25">
      <c r="D2" t="str">
        <f>Zusammenstellung!$B$4</f>
        <v xml:space="preserve"> </v>
      </c>
    </row>
    <row r="3" spans="1:24" x14ac:dyDescent="0.25">
      <c r="D3" t="str">
        <f>Zusammenstellung!$B$7</f>
        <v xml:space="preserve"> </v>
      </c>
    </row>
    <row r="4" spans="1:24" x14ac:dyDescent="0.25">
      <c r="D4" s="35">
        <f ca="1">Zusammenstellung!$B$9</f>
        <v>45930</v>
      </c>
      <c r="J4" s="35"/>
      <c r="K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x14ac:dyDescent="0.25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6"/>
      <c r="V5" s="6"/>
      <c r="W5" s="6"/>
    </row>
    <row r="7" spans="1:24" ht="26.25" customHeight="1" x14ac:dyDescent="0.25">
      <c r="A7" s="28"/>
      <c r="B7" s="29"/>
      <c r="C7" s="113" t="s">
        <v>443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6.25" customHeight="1" x14ac:dyDescent="0.25">
      <c r="A8" s="30"/>
      <c r="B8" s="31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8"/>
    </row>
    <row r="9" spans="1:24" x14ac:dyDescent="0.25">
      <c r="A9" s="108" t="s">
        <v>411</v>
      </c>
      <c r="B9" s="109"/>
      <c r="C9" s="11" t="s">
        <v>501</v>
      </c>
      <c r="D9" s="11" t="s">
        <v>502</v>
      </c>
      <c r="E9" s="11" t="s">
        <v>503</v>
      </c>
      <c r="F9" s="11" t="s">
        <v>14</v>
      </c>
      <c r="G9" s="11" t="s">
        <v>16</v>
      </c>
      <c r="H9" s="11" t="s">
        <v>15</v>
      </c>
      <c r="I9" s="11" t="s">
        <v>86</v>
      </c>
      <c r="J9" s="11" t="s">
        <v>87</v>
      </c>
      <c r="K9" s="11" t="s">
        <v>89</v>
      </c>
      <c r="L9" s="11" t="s">
        <v>110</v>
      </c>
      <c r="M9" s="2" t="s">
        <v>111</v>
      </c>
      <c r="N9" s="11" t="s">
        <v>112</v>
      </c>
      <c r="O9" s="2" t="s">
        <v>115</v>
      </c>
      <c r="P9" s="11" t="s">
        <v>113</v>
      </c>
      <c r="Q9" s="11" t="s">
        <v>114</v>
      </c>
      <c r="R9" s="11" t="s">
        <v>105</v>
      </c>
      <c r="S9" s="11" t="s">
        <v>106</v>
      </c>
      <c r="T9" s="11" t="s">
        <v>107</v>
      </c>
      <c r="U9" s="11" t="s">
        <v>250</v>
      </c>
      <c r="V9" s="11" t="s">
        <v>198</v>
      </c>
      <c r="W9" s="11" t="s">
        <v>201</v>
      </c>
      <c r="X9" s="11" t="s">
        <v>203</v>
      </c>
    </row>
    <row r="10" spans="1:24" x14ac:dyDescent="0.25">
      <c r="A10" s="108" t="s">
        <v>412</v>
      </c>
      <c r="B10" s="109"/>
      <c r="C10" s="11" t="s">
        <v>463</v>
      </c>
      <c r="D10" s="11" t="s">
        <v>463</v>
      </c>
      <c r="E10" s="11" t="s">
        <v>463</v>
      </c>
      <c r="F10" s="11" t="s">
        <v>463</v>
      </c>
      <c r="G10" s="11" t="s">
        <v>463</v>
      </c>
      <c r="H10" s="11" t="s">
        <v>463</v>
      </c>
      <c r="I10" s="11" t="s">
        <v>464</v>
      </c>
      <c r="J10" s="11" t="s">
        <v>464</v>
      </c>
      <c r="K10" s="11" t="s">
        <v>464</v>
      </c>
      <c r="L10" s="11" t="s">
        <v>117</v>
      </c>
      <c r="M10" s="11" t="s">
        <v>117</v>
      </c>
      <c r="N10" s="11" t="s">
        <v>117</v>
      </c>
      <c r="O10" s="11" t="s">
        <v>118</v>
      </c>
      <c r="P10" s="11" t="s">
        <v>464</v>
      </c>
      <c r="Q10" s="11" t="s">
        <v>464</v>
      </c>
      <c r="R10" s="11" t="s">
        <v>465</v>
      </c>
      <c r="S10" s="11" t="s">
        <v>465</v>
      </c>
      <c r="T10" s="11" t="s">
        <v>465</v>
      </c>
      <c r="U10" s="11" t="s">
        <v>199</v>
      </c>
      <c r="V10" s="11" t="s">
        <v>199</v>
      </c>
      <c r="W10" s="11" t="s">
        <v>202</v>
      </c>
      <c r="X10" s="11" t="s">
        <v>202</v>
      </c>
    </row>
    <row r="11" spans="1:24" x14ac:dyDescent="0.25">
      <c r="A11" s="108" t="s">
        <v>413</v>
      </c>
      <c r="B11" s="109"/>
      <c r="C11" s="11" t="s">
        <v>474</v>
      </c>
      <c r="D11" s="11" t="s">
        <v>475</v>
      </c>
      <c r="E11" s="11" t="s">
        <v>476</v>
      </c>
      <c r="F11" s="11" t="s">
        <v>474</v>
      </c>
      <c r="G11" s="11" t="s">
        <v>475</v>
      </c>
      <c r="H11" s="11" t="s">
        <v>476</v>
      </c>
      <c r="I11" s="11" t="s">
        <v>477</v>
      </c>
      <c r="J11" s="11" t="s">
        <v>476</v>
      </c>
      <c r="K11" s="11" t="s">
        <v>88</v>
      </c>
      <c r="L11" s="11" t="s">
        <v>477</v>
      </c>
      <c r="M11" s="11" t="s">
        <v>476</v>
      </c>
      <c r="N11" s="11" t="s">
        <v>88</v>
      </c>
      <c r="O11" s="11" t="s">
        <v>471</v>
      </c>
      <c r="P11" s="11" t="s">
        <v>472</v>
      </c>
      <c r="Q11" s="11" t="s">
        <v>473</v>
      </c>
      <c r="R11" s="11" t="s">
        <v>470</v>
      </c>
      <c r="S11" s="11" t="s">
        <v>109</v>
      </c>
      <c r="T11" s="11" t="s">
        <v>471</v>
      </c>
      <c r="U11" s="11" t="s">
        <v>466</v>
      </c>
      <c r="V11" s="11" t="s">
        <v>467</v>
      </c>
      <c r="W11" s="11" t="s">
        <v>468</v>
      </c>
      <c r="X11" s="11" t="s">
        <v>469</v>
      </c>
    </row>
    <row r="12" spans="1:24" x14ac:dyDescent="0.25">
      <c r="A12" s="108" t="s">
        <v>414</v>
      </c>
      <c r="B12" s="109"/>
      <c r="C12" s="11" t="s">
        <v>440</v>
      </c>
      <c r="D12" s="11" t="s">
        <v>440</v>
      </c>
      <c r="E12" s="11" t="s">
        <v>440</v>
      </c>
      <c r="F12" s="11" t="s">
        <v>440</v>
      </c>
      <c r="G12" s="11" t="s">
        <v>440</v>
      </c>
      <c r="H12" s="11" t="s">
        <v>440</v>
      </c>
      <c r="I12" s="11" t="s">
        <v>440</v>
      </c>
      <c r="J12" s="11" t="s">
        <v>440</v>
      </c>
      <c r="K12" s="11" t="s">
        <v>440</v>
      </c>
      <c r="L12" s="11" t="s">
        <v>440</v>
      </c>
      <c r="M12" s="11" t="s">
        <v>440</v>
      </c>
      <c r="N12" s="11" t="s">
        <v>440</v>
      </c>
      <c r="O12" s="11" t="s">
        <v>440</v>
      </c>
      <c r="P12" s="11" t="s">
        <v>440</v>
      </c>
      <c r="Q12" s="11" t="s">
        <v>440</v>
      </c>
      <c r="R12" s="11" t="s">
        <v>440</v>
      </c>
      <c r="S12" s="11" t="s">
        <v>440</v>
      </c>
      <c r="T12" s="11" t="s">
        <v>440</v>
      </c>
      <c r="U12" s="11" t="s">
        <v>440</v>
      </c>
      <c r="V12" s="11" t="s">
        <v>440</v>
      </c>
      <c r="W12" s="11" t="s">
        <v>440</v>
      </c>
      <c r="X12" s="11" t="s">
        <v>440</v>
      </c>
    </row>
    <row r="13" spans="1:24" ht="69" customHeight="1" x14ac:dyDescent="0.25">
      <c r="A13" s="93" t="s">
        <v>415</v>
      </c>
      <c r="B13" s="93" t="s">
        <v>416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x14ac:dyDescent="0.25">
      <c r="A14" s="107" t="s">
        <v>68</v>
      </c>
      <c r="B14" s="107"/>
      <c r="C14" s="11" t="s">
        <v>75</v>
      </c>
      <c r="D14" s="11" t="s">
        <v>75</v>
      </c>
      <c r="E14" s="11" t="s">
        <v>75</v>
      </c>
      <c r="F14" s="11" t="s">
        <v>75</v>
      </c>
      <c r="G14" s="11" t="s">
        <v>75</v>
      </c>
      <c r="H14" s="11" t="s">
        <v>75</v>
      </c>
      <c r="I14" s="11" t="s">
        <v>135</v>
      </c>
      <c r="J14" s="11" t="s">
        <v>135</v>
      </c>
      <c r="K14" s="11" t="s">
        <v>135</v>
      </c>
      <c r="L14" s="11" t="s">
        <v>135</v>
      </c>
      <c r="M14" s="11" t="s">
        <v>135</v>
      </c>
      <c r="N14" s="11" t="s">
        <v>136</v>
      </c>
      <c r="O14" s="11" t="s">
        <v>116</v>
      </c>
      <c r="P14" s="11" t="s">
        <v>137</v>
      </c>
      <c r="Q14" s="11" t="s">
        <v>137</v>
      </c>
      <c r="R14" s="11" t="s">
        <v>108</v>
      </c>
      <c r="S14" s="11" t="s">
        <v>108</v>
      </c>
      <c r="T14" s="11" t="s">
        <v>108</v>
      </c>
      <c r="U14" s="11" t="s">
        <v>200</v>
      </c>
      <c r="V14" s="11" t="s">
        <v>200</v>
      </c>
      <c r="W14" s="11" t="s">
        <v>200</v>
      </c>
      <c r="X14" s="11" t="s">
        <v>200</v>
      </c>
    </row>
    <row r="15" spans="1:24" ht="35.1" customHeight="1" x14ac:dyDescent="0.25">
      <c r="A15" s="25" t="s">
        <v>36</v>
      </c>
      <c r="B15" s="27" t="str">
        <f>Leuchtenmodule!B15</f>
        <v xml:space="preserve">
Salle Désignation 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ht="35.1" customHeight="1" x14ac:dyDescent="0.25">
      <c r="A16" s="25" t="s">
        <v>37</v>
      </c>
      <c r="B16" s="27" t="str">
        <f>Leuchtenmodule!B16</f>
        <v xml:space="preserve">
Salle Désignation 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35.1" customHeight="1" x14ac:dyDescent="0.25">
      <c r="A17" s="25" t="s">
        <v>38</v>
      </c>
      <c r="B17" s="27" t="str">
        <f>Leuchtenmodule!B17</f>
        <v xml:space="preserve">
Salle Désignation 3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35.1" customHeight="1" x14ac:dyDescent="0.25">
      <c r="A18" s="25" t="s">
        <v>39</v>
      </c>
      <c r="B18" s="27" t="str">
        <f>Leuchtenmodule!B18</f>
        <v xml:space="preserve">
Salle Désignation 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35.1" customHeight="1" x14ac:dyDescent="0.25">
      <c r="A19" s="25" t="s">
        <v>40</v>
      </c>
      <c r="B19" s="27" t="str">
        <f>Leuchtenmodule!B19</f>
        <v xml:space="preserve">
Salle Désignation 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 ht="35.1" customHeight="1" x14ac:dyDescent="0.25">
      <c r="A20" s="25" t="s">
        <v>41</v>
      </c>
      <c r="B20" s="27" t="str">
        <f>Leuchtenmodule!B20</f>
        <v xml:space="preserve">
Salle Désignation 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35.1" customHeight="1" x14ac:dyDescent="0.25">
      <c r="A21" s="25" t="s">
        <v>42</v>
      </c>
      <c r="B21" s="27" t="str">
        <f>Leuchtenmodule!B21</f>
        <v xml:space="preserve">
Salle Désignation 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ht="35.1" customHeight="1" x14ac:dyDescent="0.25">
      <c r="A22" s="25" t="s">
        <v>43</v>
      </c>
      <c r="B22" s="27" t="str">
        <f>Leuchtenmodule!B22</f>
        <v xml:space="preserve">
Salle Désignation 8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ht="35.1" customHeight="1" x14ac:dyDescent="0.25">
      <c r="A23" s="25" t="s">
        <v>44</v>
      </c>
      <c r="B23" s="27" t="str">
        <f>Leuchtenmodule!B23</f>
        <v xml:space="preserve">
Salle Désignation 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ht="35.1" customHeight="1" x14ac:dyDescent="0.25">
      <c r="A24" s="25" t="s">
        <v>45</v>
      </c>
      <c r="B24" s="27" t="str">
        <f>Leuchtenmodule!B24</f>
        <v xml:space="preserve">
Salle Désignation 10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ht="35.1" customHeight="1" x14ac:dyDescent="0.25">
      <c r="A25" s="25" t="s">
        <v>46</v>
      </c>
      <c r="B25" s="27" t="str">
        <f>Leuchtenmodule!B25</f>
        <v xml:space="preserve">
Salle Désignation 11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ht="35.1" customHeight="1" x14ac:dyDescent="0.25">
      <c r="A26" s="25" t="s">
        <v>47</v>
      </c>
      <c r="B26" s="27" t="str">
        <f>Leuchtenmodule!B26</f>
        <v xml:space="preserve">
Salle Désignation 12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s="22" customFormat="1" ht="56.85" customHeight="1" x14ac:dyDescent="0.25">
      <c r="A27" s="23" t="s">
        <v>0</v>
      </c>
      <c r="B27" s="23"/>
      <c r="C27" s="23">
        <f>SUM(C15:C26)</f>
        <v>0</v>
      </c>
      <c r="D27" s="23">
        <f t="shared" ref="D27:X27" si="0">SUM(D15:D26)</f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23">
        <f t="shared" si="0"/>
        <v>0</v>
      </c>
      <c r="J27" s="23">
        <f t="shared" si="0"/>
        <v>0</v>
      </c>
      <c r="K27" s="23">
        <f t="shared" si="0"/>
        <v>0</v>
      </c>
      <c r="L27" s="23">
        <f t="shared" si="0"/>
        <v>0</v>
      </c>
      <c r="M27" s="23">
        <f t="shared" si="0"/>
        <v>0</v>
      </c>
      <c r="N27" s="23">
        <f t="shared" si="0"/>
        <v>0</v>
      </c>
      <c r="O27" s="23">
        <f t="shared" si="0"/>
        <v>0</v>
      </c>
      <c r="P27" s="23">
        <f t="shared" si="0"/>
        <v>0</v>
      </c>
      <c r="Q27" s="23">
        <f t="shared" si="0"/>
        <v>0</v>
      </c>
      <c r="R27" s="23">
        <f t="shared" si="0"/>
        <v>0</v>
      </c>
      <c r="S27" s="23">
        <f t="shared" si="0"/>
        <v>0</v>
      </c>
      <c r="T27" s="23">
        <f t="shared" si="0"/>
        <v>0</v>
      </c>
      <c r="U27" s="23">
        <f t="shared" ref="U27" si="1">SUM(U15:U26)</f>
        <v>0</v>
      </c>
      <c r="V27" s="23">
        <f t="shared" si="0"/>
        <v>0</v>
      </c>
      <c r="W27" s="23">
        <f t="shared" si="0"/>
        <v>0</v>
      </c>
      <c r="X27" s="23">
        <f t="shared" si="0"/>
        <v>0</v>
      </c>
    </row>
  </sheetData>
  <sheetProtection sheet="1" selectLockedCells="1"/>
  <mergeCells count="8">
    <mergeCell ref="H1:T1"/>
    <mergeCell ref="H5:T5"/>
    <mergeCell ref="A14:B14"/>
    <mergeCell ref="A9:B9"/>
    <mergeCell ref="A10:B10"/>
    <mergeCell ref="A11:B11"/>
    <mergeCell ref="A12:B12"/>
    <mergeCell ref="C7:X8"/>
  </mergeCells>
  <pageMargins left="0.70866141732283472" right="0.70866141732283472" top="0.78740157480314965" bottom="0.78740157480314965" header="0.31496062992125984" footer="0.31496062992125984"/>
  <pageSetup paperSize="9" scale="28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6"/>
  <sheetViews>
    <sheetView zoomScale="85" zoomScaleNormal="85" workbookViewId="0">
      <selection activeCell="E24" sqref="E24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18.42578125" bestFit="1" customWidth="1"/>
    <col min="7" max="8" width="26.42578125" bestFit="1" customWidth="1"/>
    <col min="9" max="9" width="25.140625" bestFit="1" customWidth="1"/>
    <col min="10" max="10" width="26.42578125" bestFit="1" customWidth="1"/>
    <col min="11" max="12" width="23.7109375" bestFit="1" customWidth="1"/>
    <col min="13" max="13" width="21.140625" bestFit="1" customWidth="1"/>
    <col min="14" max="14" width="21.140625" customWidth="1"/>
    <col min="15" max="15" width="19.85546875" bestFit="1" customWidth="1"/>
    <col min="16" max="18" width="19.85546875" customWidth="1"/>
    <col min="19" max="19" width="21.28515625" bestFit="1" customWidth="1"/>
    <col min="20" max="21" width="19.85546875" customWidth="1"/>
    <col min="22" max="22" width="23.5703125" bestFit="1" customWidth="1"/>
    <col min="23" max="27" width="0.28515625" hidden="1" customWidth="1"/>
    <col min="28" max="28" width="0.140625" hidden="1" customWidth="1"/>
  </cols>
  <sheetData>
    <row r="1" spans="1:28" x14ac:dyDescent="0.25">
      <c r="G1" s="105" t="str">
        <f>Zusammenstellung!B4</f>
        <v xml:space="preserve"> 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8" x14ac:dyDescent="0.25">
      <c r="G2" s="105" t="str">
        <f>Zusammenstellung!B7</f>
        <v xml:space="preserve"> 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8" x14ac:dyDescent="0.25">
      <c r="G3" s="119">
        <f ca="1">Zusammenstellung!B9</f>
        <v>45930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6" spans="1:28" ht="21" customHeight="1" x14ac:dyDescent="0.25">
      <c r="A6" s="28"/>
      <c r="B6" s="29"/>
      <c r="C6" s="113" t="s">
        <v>444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5"/>
    </row>
    <row r="7" spans="1:28" ht="18.75" customHeight="1" x14ac:dyDescent="0.25">
      <c r="A7" s="30"/>
      <c r="B7" s="31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8"/>
    </row>
    <row r="8" spans="1:28" x14ac:dyDescent="0.25">
      <c r="A8" s="108" t="s">
        <v>411</v>
      </c>
      <c r="B8" s="109"/>
      <c r="C8" s="36" t="s">
        <v>51</v>
      </c>
      <c r="D8" s="36" t="s">
        <v>124</v>
      </c>
      <c r="E8" s="36" t="s">
        <v>504</v>
      </c>
      <c r="F8" s="36" t="s">
        <v>204</v>
      </c>
      <c r="G8" s="36" t="s">
        <v>97</v>
      </c>
      <c r="H8" s="36" t="s">
        <v>98</v>
      </c>
      <c r="I8" s="36" t="s">
        <v>155</v>
      </c>
      <c r="J8" s="36" t="s">
        <v>156</v>
      </c>
      <c r="K8" s="37">
        <v>374740000</v>
      </c>
      <c r="L8" s="36">
        <v>374750000</v>
      </c>
      <c r="M8" s="36" t="s">
        <v>29</v>
      </c>
      <c r="N8" s="36" t="s">
        <v>207</v>
      </c>
      <c r="O8" s="36" t="s">
        <v>30</v>
      </c>
      <c r="P8" s="36" t="s">
        <v>31</v>
      </c>
      <c r="Q8" s="80" t="s">
        <v>243</v>
      </c>
      <c r="R8" s="80" t="s">
        <v>244</v>
      </c>
      <c r="S8" s="80" t="s">
        <v>248</v>
      </c>
      <c r="T8" s="36" t="s">
        <v>143</v>
      </c>
      <c r="U8" s="36" t="s">
        <v>187</v>
      </c>
      <c r="V8" s="36" t="s">
        <v>186</v>
      </c>
    </row>
    <row r="9" spans="1:28" x14ac:dyDescent="0.25">
      <c r="A9" s="108" t="s">
        <v>412</v>
      </c>
      <c r="B9" s="109"/>
      <c r="C9" s="11" t="s">
        <v>479</v>
      </c>
      <c r="D9" s="11" t="s">
        <v>478</v>
      </c>
      <c r="E9" s="11" t="s">
        <v>505</v>
      </c>
      <c r="F9" s="11" t="s">
        <v>480</v>
      </c>
      <c r="G9" s="11" t="s">
        <v>481</v>
      </c>
      <c r="H9" s="11" t="s">
        <v>481</v>
      </c>
      <c r="I9" s="11" t="s">
        <v>484</v>
      </c>
      <c r="J9" s="11" t="s">
        <v>484</v>
      </c>
      <c r="K9" s="11" t="s">
        <v>487</v>
      </c>
      <c r="L9" s="11" t="s">
        <v>488</v>
      </c>
      <c r="M9" s="11" t="s">
        <v>346</v>
      </c>
      <c r="N9" s="11" t="s">
        <v>490</v>
      </c>
      <c r="O9" s="11" t="s">
        <v>492</v>
      </c>
      <c r="P9" s="11" t="s">
        <v>491</v>
      </c>
      <c r="Q9" s="11" t="s">
        <v>493</v>
      </c>
      <c r="R9" s="11" t="s">
        <v>494</v>
      </c>
      <c r="S9" s="11" t="s">
        <v>495</v>
      </c>
      <c r="T9" s="11" t="s">
        <v>496</v>
      </c>
      <c r="U9" s="11" t="s">
        <v>497</v>
      </c>
      <c r="V9" s="11" t="s">
        <v>498</v>
      </c>
    </row>
    <row r="10" spans="1:28" x14ac:dyDescent="0.25">
      <c r="A10" s="108" t="s">
        <v>413</v>
      </c>
      <c r="B10" s="109"/>
      <c r="C10" s="11"/>
      <c r="D10" s="11"/>
      <c r="E10" s="11"/>
      <c r="F10" s="11"/>
      <c r="G10" s="11" t="s">
        <v>483</v>
      </c>
      <c r="H10" s="11" t="s">
        <v>482</v>
      </c>
      <c r="I10" s="11" t="s">
        <v>483</v>
      </c>
      <c r="J10" s="11" t="s">
        <v>482</v>
      </c>
      <c r="K10" s="11" t="s">
        <v>486</v>
      </c>
      <c r="L10" s="11" t="s">
        <v>486</v>
      </c>
      <c r="M10" s="11" t="s">
        <v>485</v>
      </c>
      <c r="N10" s="11" t="s">
        <v>486</v>
      </c>
      <c r="O10" s="11" t="s">
        <v>489</v>
      </c>
      <c r="P10" s="11" t="s">
        <v>35</v>
      </c>
      <c r="Q10" s="11" t="s">
        <v>245</v>
      </c>
      <c r="R10" s="11" t="s">
        <v>245</v>
      </c>
      <c r="S10" s="11" t="s">
        <v>489</v>
      </c>
      <c r="T10" s="11" t="s">
        <v>140</v>
      </c>
      <c r="U10" s="11" t="s">
        <v>1</v>
      </c>
      <c r="V10" s="11" t="s">
        <v>1</v>
      </c>
    </row>
    <row r="11" spans="1:28" x14ac:dyDescent="0.25">
      <c r="A11" s="108" t="s">
        <v>414</v>
      </c>
      <c r="B11" s="109"/>
      <c r="C11" s="11" t="s">
        <v>232</v>
      </c>
      <c r="D11" s="11" t="s">
        <v>232</v>
      </c>
      <c r="E11" s="11" t="s">
        <v>232</v>
      </c>
      <c r="F11" s="11" t="s">
        <v>232</v>
      </c>
      <c r="G11" s="11" t="s">
        <v>232</v>
      </c>
      <c r="H11" s="11" t="s">
        <v>232</v>
      </c>
      <c r="I11" s="11" t="s">
        <v>232</v>
      </c>
      <c r="J11" s="11" t="s">
        <v>232</v>
      </c>
      <c r="K11" s="11" t="s">
        <v>232</v>
      </c>
      <c r="L11" s="11" t="s">
        <v>232</v>
      </c>
      <c r="M11" s="11" t="s">
        <v>232</v>
      </c>
      <c r="N11" s="11" t="s">
        <v>232</v>
      </c>
      <c r="O11" s="11" t="s">
        <v>232</v>
      </c>
      <c r="P11" s="11" t="s">
        <v>232</v>
      </c>
      <c r="Q11" s="11" t="s">
        <v>232</v>
      </c>
      <c r="R11" s="11" t="s">
        <v>232</v>
      </c>
      <c r="S11" s="11" t="s">
        <v>232</v>
      </c>
      <c r="T11" s="11" t="s">
        <v>232</v>
      </c>
      <c r="U11" s="11" t="s">
        <v>232</v>
      </c>
      <c r="V11" s="36" t="s">
        <v>1</v>
      </c>
    </row>
    <row r="12" spans="1:28" ht="69" customHeight="1" x14ac:dyDescent="0.25">
      <c r="A12" s="93" t="s">
        <v>415</v>
      </c>
      <c r="B12" s="93" t="s">
        <v>416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8" x14ac:dyDescent="0.25">
      <c r="A13" s="107" t="s">
        <v>68</v>
      </c>
      <c r="B13" s="107"/>
      <c r="C13" s="11" t="s">
        <v>70</v>
      </c>
      <c r="D13" s="11" t="s">
        <v>129</v>
      </c>
      <c r="E13" s="11" t="s">
        <v>129</v>
      </c>
      <c r="F13" s="11" t="s">
        <v>205</v>
      </c>
      <c r="G13" s="11" t="s">
        <v>96</v>
      </c>
      <c r="H13" s="11" t="s">
        <v>96</v>
      </c>
      <c r="I13" s="11" t="s">
        <v>96</v>
      </c>
      <c r="J13" s="11" t="s">
        <v>96</v>
      </c>
      <c r="K13" s="11" t="s">
        <v>103</v>
      </c>
      <c r="L13" s="11" t="s">
        <v>103</v>
      </c>
      <c r="M13" s="11" t="s">
        <v>76</v>
      </c>
      <c r="N13" s="11" t="s">
        <v>246</v>
      </c>
      <c r="O13" s="11" t="s">
        <v>77</v>
      </c>
      <c r="P13" s="11" t="s">
        <v>77</v>
      </c>
      <c r="Q13" s="11" t="s">
        <v>247</v>
      </c>
      <c r="R13" s="11" t="s">
        <v>247</v>
      </c>
      <c r="S13" s="11" t="s">
        <v>249</v>
      </c>
      <c r="T13" s="11" t="s">
        <v>141</v>
      </c>
      <c r="U13" s="11"/>
      <c r="V13" s="11" t="s">
        <v>188</v>
      </c>
    </row>
    <row r="14" spans="1:28" ht="35.1" customHeight="1" x14ac:dyDescent="0.25">
      <c r="A14" s="25" t="s">
        <v>36</v>
      </c>
      <c r="B14" s="27" t="str">
        <f>Leuchtenmodule!B15</f>
        <v xml:space="preserve">
Salle Désignation 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8" ht="35.1" customHeight="1" x14ac:dyDescent="0.25">
      <c r="A15" s="25" t="s">
        <v>37</v>
      </c>
      <c r="B15" s="27" t="str">
        <f>Leuchtenmodule!B16</f>
        <v xml:space="preserve">
Salle Désignation 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8" ht="35.1" customHeight="1" x14ac:dyDescent="0.25">
      <c r="A16" s="25" t="s">
        <v>38</v>
      </c>
      <c r="B16" s="27" t="str">
        <f>Leuchtenmodule!B17</f>
        <v xml:space="preserve">
Salle Désignation 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8" ht="35.1" customHeight="1" x14ac:dyDescent="0.25">
      <c r="A17" s="25" t="s">
        <v>39</v>
      </c>
      <c r="B17" s="27" t="str">
        <f>Leuchtenmodule!B18</f>
        <v xml:space="preserve">
Salle Désignation 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8" ht="35.1" customHeight="1" x14ac:dyDescent="0.25">
      <c r="A18" s="25" t="s">
        <v>40</v>
      </c>
      <c r="B18" s="27" t="str">
        <f>Leuchtenmodule!B19</f>
        <v xml:space="preserve">
Salle Désignation 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8" ht="35.1" customHeight="1" x14ac:dyDescent="0.25">
      <c r="A19" s="25" t="s">
        <v>41</v>
      </c>
      <c r="B19" s="27" t="str">
        <f>Leuchtenmodule!B20</f>
        <v xml:space="preserve">
Salle Désignation 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8" ht="35.1" customHeight="1" x14ac:dyDescent="0.25">
      <c r="A20" s="25" t="s">
        <v>42</v>
      </c>
      <c r="B20" s="27" t="str">
        <f>Leuchtenmodule!B21</f>
        <v xml:space="preserve">
Salle Désignation 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8" ht="35.1" customHeight="1" x14ac:dyDescent="0.25">
      <c r="A21" s="25" t="s">
        <v>43</v>
      </c>
      <c r="B21" s="27" t="str">
        <f>Leuchtenmodule!B22</f>
        <v xml:space="preserve">
Salle Désignation 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8" ht="35.1" customHeight="1" x14ac:dyDescent="0.25">
      <c r="A22" s="25" t="s">
        <v>44</v>
      </c>
      <c r="B22" s="27" t="str">
        <f>Leuchtenmodule!B23</f>
        <v xml:space="preserve">
Salle Désignation 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</row>
    <row r="23" spans="1:28" ht="35.1" customHeight="1" x14ac:dyDescent="0.25">
      <c r="A23" s="25" t="s">
        <v>45</v>
      </c>
      <c r="B23" s="27" t="str">
        <f>Leuchtenmodule!B24</f>
        <v xml:space="preserve">
Salle Désignation 10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8" ht="35.1" customHeight="1" x14ac:dyDescent="0.25">
      <c r="A24" s="25" t="s">
        <v>46</v>
      </c>
      <c r="B24" s="27" t="str">
        <f>Leuchtenmodule!B25</f>
        <v xml:space="preserve">
Salle Désignation 11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28" ht="35.1" customHeight="1" x14ac:dyDescent="0.25">
      <c r="A25" s="25" t="s">
        <v>47</v>
      </c>
      <c r="B25" s="27" t="str">
        <f>Leuchtenmodule!B26</f>
        <v xml:space="preserve">
Salle Désignation 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8" s="22" customFormat="1" ht="56.85" customHeight="1" x14ac:dyDescent="0.25">
      <c r="A26" s="23" t="s">
        <v>0</v>
      </c>
      <c r="B26" s="23"/>
      <c r="C26" s="24">
        <f>SUM(C14:C25)</f>
        <v>0</v>
      </c>
      <c r="D26" s="24">
        <f t="shared" ref="D26:S26" si="0">SUM(D14:D25)</f>
        <v>0</v>
      </c>
      <c r="E26" s="24">
        <f t="shared" si="0"/>
        <v>0</v>
      </c>
      <c r="F26" s="24">
        <f t="shared" si="0"/>
        <v>0</v>
      </c>
      <c r="G26" s="24">
        <f t="shared" si="0"/>
        <v>0</v>
      </c>
      <c r="H26" s="24">
        <f t="shared" si="0"/>
        <v>0</v>
      </c>
      <c r="I26" s="24">
        <f t="shared" si="0"/>
        <v>0</v>
      </c>
      <c r="J26" s="24">
        <f t="shared" si="0"/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  <c r="T26" s="24">
        <f>SUM(T14:T25)</f>
        <v>0</v>
      </c>
      <c r="U26" s="24">
        <f>SUM(U14:U25)</f>
        <v>0</v>
      </c>
      <c r="V26" s="24">
        <f>SUM(V14:V25)</f>
        <v>0</v>
      </c>
      <c r="W26" s="21">
        <f t="shared" ref="W26:AB26" si="1">SUM(W14:W25)</f>
        <v>0</v>
      </c>
      <c r="X26" s="21">
        <f t="shared" si="1"/>
        <v>0</v>
      </c>
      <c r="Y26" s="21">
        <f t="shared" si="1"/>
        <v>0</v>
      </c>
      <c r="Z26" s="21">
        <f t="shared" si="1"/>
        <v>0</v>
      </c>
      <c r="AA26" s="21">
        <f t="shared" si="1"/>
        <v>0</v>
      </c>
      <c r="AB26" s="21">
        <f t="shared" si="1"/>
        <v>0</v>
      </c>
    </row>
  </sheetData>
  <sheetProtection sheet="1" selectLockedCells="1"/>
  <mergeCells count="9">
    <mergeCell ref="G1:V1"/>
    <mergeCell ref="G2:V2"/>
    <mergeCell ref="G3:V3"/>
    <mergeCell ref="A13:B13"/>
    <mergeCell ref="A8:B8"/>
    <mergeCell ref="A9:B9"/>
    <mergeCell ref="A10:B10"/>
    <mergeCell ref="C6:AB7"/>
    <mergeCell ref="A11:B11"/>
  </mergeCells>
  <phoneticPr fontId="16" type="noConversion"/>
  <pageMargins left="0.70866141732283472" right="0.70866141732283472" top="0.78740157480314965" bottom="0.78740157480314965" header="0.31496062992125984" footer="0.31496062992125984"/>
  <pageSetup paperSize="9" scale="37" orientation="landscape" r:id="rId1"/>
  <headerFooter>
    <oddFooter>&amp;L
&amp;C5&amp;R&amp;F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Zusammenstellung</vt:lpstr>
      <vt:lpstr>Leuchtenmodule</vt:lpstr>
      <vt:lpstr>Elemente</vt:lpstr>
      <vt:lpstr>Sensoren</vt:lpstr>
      <vt:lpstr>Schaltermodule</vt:lpstr>
      <vt:lpstr>Leuchtenmodule!Druckbereich</vt:lpstr>
      <vt:lpstr>Zusammenstellung!Druckbereich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Simon Birrer</cp:lastModifiedBy>
  <cp:lastPrinted>2023-05-17T15:18:26Z</cp:lastPrinted>
  <dcterms:created xsi:type="dcterms:W3CDTF">2019-07-29T09:06:05Z</dcterms:created>
  <dcterms:modified xsi:type="dcterms:W3CDTF">2025-09-30T13:44:37Z</dcterms:modified>
</cp:coreProperties>
</file>